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65416" windowWidth="15270" windowHeight="9120" activeTab="1"/>
  </bookViews>
  <sheets>
    <sheet name="HBs &amp; tubs" sheetId="1" r:id="rId1"/>
    <sheet name="vegetables &amp; fruits" sheetId="2" r:id="rId2"/>
    <sheet name="pots" sheetId="3" r:id="rId3"/>
    <sheet name="flats" sheetId="4" r:id="rId4"/>
    <sheet name="Perennials &amp; Shrubs" sheetId="5" r:id="rId5"/>
  </sheets>
  <definedNames>
    <definedName name="_xlnm.Print_Area" localSheetId="3">'flats'!$A$1:$F$50</definedName>
    <definedName name="_xlnm.Print_Area" localSheetId="0">'HBs &amp; tubs'!$A$1:$F$51</definedName>
    <definedName name="_xlnm.Print_Area" localSheetId="4">'Perennials &amp; Shrubs'!$A$1:$F$45</definedName>
    <definedName name="_xlnm.Print_Area" localSheetId="2">'pots'!$A$1:$F$51</definedName>
    <definedName name="_xlnm.Print_Area" localSheetId="1">'vegetables &amp; fruits'!$A$1:$F$50</definedName>
  </definedNames>
  <calcPr fullCalcOnLoad="1"/>
</workbook>
</file>

<file path=xl/sharedStrings.xml><?xml version="1.0" encoding="utf-8"?>
<sst xmlns="http://schemas.openxmlformats.org/spreadsheetml/2006/main" count="432" uniqueCount="325">
  <si>
    <t>New Guinea Hot Pink</t>
  </si>
  <si>
    <t>New Guinea Red</t>
  </si>
  <si>
    <t>New Guinea White</t>
  </si>
  <si>
    <t>Calibrachoa Blue</t>
  </si>
  <si>
    <t>Calibrachoa Pink</t>
  </si>
  <si>
    <t>Calibrachoa Yellow</t>
  </si>
  <si>
    <t>Bacopa White - sun</t>
  </si>
  <si>
    <t>Calibrachoa Mixed - sun</t>
  </si>
  <si>
    <t>Begonia Mix - shade</t>
  </si>
  <si>
    <t>New Guinea Imp. Hot Pink - sun/shade</t>
  </si>
  <si>
    <t>Ageratum Blue - Sun</t>
  </si>
  <si>
    <t>Alyssum White - Sun</t>
  </si>
  <si>
    <t>Dianthus Mix - Sun</t>
  </si>
  <si>
    <t>Coleus Mix - Shade</t>
  </si>
  <si>
    <t>Impatiens Mix - Shade</t>
  </si>
  <si>
    <t>Impatiens Red - Shade</t>
  </si>
  <si>
    <t>Impatiens Salmon - Shade</t>
  </si>
  <si>
    <t>Impatiens Violet - Shade</t>
  </si>
  <si>
    <t>Impatiens White - Shade</t>
  </si>
  <si>
    <t>Petunia Mix - Sun</t>
  </si>
  <si>
    <t>New Guinea Imp. Orange - sun/shade</t>
  </si>
  <si>
    <t>New Guinea Imp. Red - sun/shade</t>
  </si>
  <si>
    <t>14" Begonia DecoStone Tub - Shade</t>
  </si>
  <si>
    <t>Tomato Big Boy</t>
  </si>
  <si>
    <t>Tomato Early Girl</t>
  </si>
  <si>
    <t>Pepper Green Bell</t>
  </si>
  <si>
    <t>Pepper Red Bell</t>
  </si>
  <si>
    <t>Sweet Basil</t>
  </si>
  <si>
    <t>Qty.</t>
  </si>
  <si>
    <t>$</t>
  </si>
  <si>
    <t>GH3000</t>
  </si>
  <si>
    <t>GH3055</t>
  </si>
  <si>
    <t>GH2851</t>
  </si>
  <si>
    <t>GH2910</t>
  </si>
  <si>
    <t>GH3910</t>
  </si>
  <si>
    <t>GH2508</t>
  </si>
  <si>
    <t>GH2511</t>
  </si>
  <si>
    <t>GH2087</t>
  </si>
  <si>
    <t>GH2090</t>
  </si>
  <si>
    <t>GH2088</t>
  </si>
  <si>
    <t>P5462</t>
  </si>
  <si>
    <t>G0060</t>
  </si>
  <si>
    <t>G0380</t>
  </si>
  <si>
    <t>GH0005</t>
  </si>
  <si>
    <t>GH0165</t>
  </si>
  <si>
    <t>GH0525</t>
  </si>
  <si>
    <t>GH0497</t>
  </si>
  <si>
    <t>GH0056</t>
  </si>
  <si>
    <t>GH0364</t>
  </si>
  <si>
    <t>GH0315</t>
  </si>
  <si>
    <t>GH0330</t>
  </si>
  <si>
    <t>GH0340</t>
  </si>
  <si>
    <t>GH1035</t>
  </si>
  <si>
    <t>GH1090</t>
  </si>
  <si>
    <t>GH1250</t>
  </si>
  <si>
    <t>GH1270</t>
  </si>
  <si>
    <t>GH1355</t>
  </si>
  <si>
    <t>GH1370</t>
  </si>
  <si>
    <t>GH1375</t>
  </si>
  <si>
    <t>GH1395</t>
  </si>
  <si>
    <t>GH1400</t>
  </si>
  <si>
    <t>GH1435</t>
  </si>
  <si>
    <t>GH1565</t>
  </si>
  <si>
    <t>GH1840</t>
  </si>
  <si>
    <t>GH1830</t>
  </si>
  <si>
    <t>GH1890</t>
  </si>
  <si>
    <t>GH3765</t>
  </si>
  <si>
    <t>GH3770</t>
  </si>
  <si>
    <t>GH3815</t>
  </si>
  <si>
    <t>GH3820</t>
  </si>
  <si>
    <t>GH4125</t>
  </si>
  <si>
    <t>GH4140</t>
  </si>
  <si>
    <t>GH4150</t>
  </si>
  <si>
    <t>GH4170</t>
  </si>
  <si>
    <t>GH3860</t>
  </si>
  <si>
    <t>GH3285</t>
  </si>
  <si>
    <t>GH3440</t>
  </si>
  <si>
    <t>GH3455</t>
  </si>
  <si>
    <t>GH3475</t>
  </si>
  <si>
    <t>GH3205</t>
  </si>
  <si>
    <t>GH3195</t>
  </si>
  <si>
    <t>GH2815</t>
  </si>
  <si>
    <t>GH3125</t>
  </si>
  <si>
    <t>GH3135</t>
  </si>
  <si>
    <t>GH3220</t>
  </si>
  <si>
    <t>GH2980</t>
  </si>
  <si>
    <t xml:space="preserve">Begonia Tuberous/Reiger - Shade  </t>
  </si>
  <si>
    <t xml:space="preserve">New Guinea Impatiens - Sun/Shade  </t>
  </si>
  <si>
    <t xml:space="preserve">Assorted Annual Fillers - Sun  </t>
  </si>
  <si>
    <t>price</t>
  </si>
  <si>
    <t xml:space="preserve">14" Begonia Mixed DecoStone Pot:                           </t>
  </si>
  <si>
    <t>GH3785</t>
  </si>
  <si>
    <t>GH1203</t>
  </si>
  <si>
    <t>Verbena Mixed - sun</t>
  </si>
  <si>
    <t>GH0567</t>
  </si>
  <si>
    <t>GH2091</t>
  </si>
  <si>
    <t>Tomato Roma</t>
  </si>
  <si>
    <t>GH3045</t>
  </si>
  <si>
    <t>Cilantro</t>
  </si>
  <si>
    <t>Parsley</t>
  </si>
  <si>
    <t>GH3940</t>
  </si>
  <si>
    <t>GH1360</t>
  </si>
  <si>
    <t>Zinnia Profusion Dbl Mix - Sun</t>
  </si>
  <si>
    <t>GH0121</t>
  </si>
  <si>
    <t>Petunia Trailing Raspberry Blast - sun</t>
  </si>
  <si>
    <t>Perennials  #1 Container</t>
  </si>
  <si>
    <t>Page 3 Total $:</t>
  </si>
  <si>
    <t>Page 4 Total $:</t>
  </si>
  <si>
    <t>Mini-dahlia Scarlet/Yellow bicolor</t>
  </si>
  <si>
    <t>Aspargus Fern</t>
  </si>
  <si>
    <t>Vinca Vine</t>
  </si>
  <si>
    <t>GH1009</t>
  </si>
  <si>
    <t>Italian Oregano</t>
  </si>
  <si>
    <t>Thyme</t>
  </si>
  <si>
    <t>Perennial Grasses  #1 Container</t>
  </si>
  <si>
    <t>Begonia Fibrous Mix - Part Sun/Shade</t>
  </si>
  <si>
    <t>Fuchsia Red/Purple - shade</t>
  </si>
  <si>
    <t>Grass Miscanthus Flame - sun</t>
  </si>
  <si>
    <t>Purple Fountain Grass - Sun</t>
  </si>
  <si>
    <t>Impatiens Hot Pink - shade</t>
  </si>
  <si>
    <t>Impatiens Mix - shade</t>
  </si>
  <si>
    <t>GH3394</t>
  </si>
  <si>
    <t>GH3390</t>
  </si>
  <si>
    <t>GH3954</t>
  </si>
  <si>
    <t>GH1053</t>
  </si>
  <si>
    <t>GH1445</t>
  </si>
  <si>
    <t>GH1747</t>
  </si>
  <si>
    <t>GH5962</t>
  </si>
  <si>
    <t>GH3970</t>
  </si>
  <si>
    <t>GH3980</t>
  </si>
  <si>
    <t>GH4040</t>
  </si>
  <si>
    <t>Petunia trailing Full Color Mix -sun</t>
  </si>
  <si>
    <t>Geranium Bullseye - Sun</t>
  </si>
  <si>
    <t>Vines Annual- Sun/Part Sun</t>
  </si>
  <si>
    <t>Blueberry, Chippewa (#1 container)</t>
  </si>
  <si>
    <t>Lobelia Blue - Cool Sun/Shade</t>
  </si>
  <si>
    <t>Salvia Victoria Blue (16"-18")- Sun</t>
  </si>
  <si>
    <t>Grass Calam. Karl Foerster - sun</t>
  </si>
  <si>
    <t>GH3863</t>
  </si>
  <si>
    <t>Moss Rose (Portulaca) Mix -Sun</t>
  </si>
  <si>
    <t>Pansy Mix - Sun/Part Sun</t>
  </si>
  <si>
    <t>Tomato Cherry (Supersweet 100)</t>
  </si>
  <si>
    <t>F0010*</t>
  </si>
  <si>
    <t>P4970</t>
  </si>
  <si>
    <t>Foxglove Camelot Lavender - sun/part sun</t>
  </si>
  <si>
    <t>Foxglove Camelot Rose - sun/part sun</t>
  </si>
  <si>
    <t>Salvia Red - Dwarf (10"-12") Sun</t>
  </si>
  <si>
    <t>GH1058</t>
  </si>
  <si>
    <t>GH1060</t>
  </si>
  <si>
    <t>GH7085</t>
  </si>
  <si>
    <t>Geranium Zonal - Sun</t>
  </si>
  <si>
    <t>4.75" Annuals</t>
  </si>
  <si>
    <t>GH3360</t>
  </si>
  <si>
    <t>GH3189</t>
  </si>
  <si>
    <t>Dorotheanthus - Mezoo trailing Red (Sun)</t>
  </si>
  <si>
    <t>Juncus spir. Curly Wurly (Sun/Part Sun)</t>
  </si>
  <si>
    <t>GH6095</t>
  </si>
  <si>
    <t>10" Succulent Dish Garden</t>
  </si>
  <si>
    <t>10" Succulent Garden (Sun/Part Sun)</t>
  </si>
  <si>
    <t>Bacopa - White</t>
  </si>
  <si>
    <t>4" Annuals- Sun/Part Sun</t>
  </si>
  <si>
    <t>Spike (Dracaena)</t>
  </si>
  <si>
    <t xml:space="preserve">4.75" Grasses Annual </t>
  </si>
  <si>
    <t>Basket Pack Flats:</t>
  </si>
  <si>
    <t>Petunia Blue Wave- Sun</t>
  </si>
  <si>
    <t>Petunia Pink Wave- Sun</t>
  </si>
  <si>
    <t>Petunia Purple Wave- Sun</t>
  </si>
  <si>
    <t>Petunia Red Wave- Sun</t>
  </si>
  <si>
    <t>Petunia White Wave- Sun</t>
  </si>
  <si>
    <t>GH2709</t>
  </si>
  <si>
    <t>GH2674</t>
  </si>
  <si>
    <t>GH2686</t>
  </si>
  <si>
    <t>GH2764</t>
  </si>
  <si>
    <t>GH2681</t>
  </si>
  <si>
    <t>GH2711</t>
  </si>
  <si>
    <t>GH1484</t>
  </si>
  <si>
    <t>Snapdragon Liberty Mix(18"-22") - Sun</t>
  </si>
  <si>
    <t>Annual Flats - Part Sun/Shade</t>
  </si>
  <si>
    <t>Annual Flats - Shade</t>
  </si>
  <si>
    <t>Annual Flats - Sun</t>
  </si>
  <si>
    <t>6" Patio Pot Tomato - Sun</t>
  </si>
  <si>
    <t>GH5137</t>
  </si>
  <si>
    <t>Tomato - Sweet N' Neat</t>
  </si>
  <si>
    <t>GH2881</t>
  </si>
  <si>
    <t>Pepper Jalapeno</t>
  </si>
  <si>
    <t xml:space="preserve">Strawberry Fragoo 4" pot </t>
  </si>
  <si>
    <r>
      <t xml:space="preserve">Raspberry Red </t>
    </r>
    <r>
      <rPr>
        <sz val="9"/>
        <rFont val="Arial"/>
        <family val="2"/>
      </rPr>
      <t xml:space="preserve">(#1 container -1 plant each) </t>
    </r>
  </si>
  <si>
    <t>Fruits - Sun</t>
  </si>
  <si>
    <t>4.75" Pot Vegetables:  Sun</t>
  </si>
  <si>
    <t>4" Pot Herbs:  Sun</t>
  </si>
  <si>
    <t>Petunia Purple Wave - sun</t>
  </si>
  <si>
    <t>11" Hanging Baskets:  Sun</t>
  </si>
  <si>
    <t>12" Hanging Baskets: Shade</t>
  </si>
  <si>
    <t>12" Hanging Baskets: Sun/Shade</t>
  </si>
  <si>
    <t xml:space="preserve">12" Hanging Baskets: Sun  </t>
  </si>
  <si>
    <t>GH0554</t>
  </si>
  <si>
    <t>Ivy Geranium - Burgundy Bi-color - sun</t>
  </si>
  <si>
    <t xml:space="preserve">14" Awesome Sun Combo Hanging Basket </t>
  </si>
  <si>
    <t xml:space="preserve">14" Awesome Sun Combo                      </t>
  </si>
  <si>
    <t xml:space="preserve">11" Geranium Patio Tubs:  </t>
  </si>
  <si>
    <t xml:space="preserve">14" Awesome Sun Combo Patio Tub                      </t>
  </si>
  <si>
    <t>14" Awesome Sun Combo Patio Tub</t>
  </si>
  <si>
    <t>Shrub Roses  #2 Container - Sun</t>
  </si>
  <si>
    <t>Sweet Potato Vine Chartreuse</t>
  </si>
  <si>
    <t>Sweet Potato Vine Dark Leaf</t>
  </si>
  <si>
    <t>Petunia Mix Wave- Sun</t>
  </si>
  <si>
    <t>GH0552</t>
  </si>
  <si>
    <t>Torenia - Blue - shade</t>
  </si>
  <si>
    <t>GH0368</t>
  </si>
  <si>
    <t>4.75" Premium Potted Annuals</t>
  </si>
  <si>
    <t>Begonia Red</t>
  </si>
  <si>
    <t>Begonia Pink</t>
  </si>
  <si>
    <t>Begonia Yellow</t>
  </si>
  <si>
    <t>(Shade/Part Shade)</t>
  </si>
  <si>
    <t>Begonia -Dragon Wing Red - trailing</t>
  </si>
  <si>
    <t>Geranium Zonal Coral</t>
  </si>
  <si>
    <t>Geranium Zonal Pink</t>
  </si>
  <si>
    <t>Geranium Zonal Red</t>
  </si>
  <si>
    <t>Geranium Zonal Violet</t>
  </si>
  <si>
    <t>Geranium Zonal White</t>
  </si>
  <si>
    <t>Dusty Miller - silver/white foliage - Sun</t>
  </si>
  <si>
    <t>Geranium Zonal Coral - sun</t>
  </si>
  <si>
    <t>Geranium Zonal Pink - sun</t>
  </si>
  <si>
    <t>Geranium Zonal Red - sun</t>
  </si>
  <si>
    <t>Geranium Zonal Violet - sun</t>
  </si>
  <si>
    <t>GH2478</t>
  </si>
  <si>
    <t>Gertens Plant Cards</t>
  </si>
  <si>
    <t>FGC25</t>
  </si>
  <si>
    <t>FGC50</t>
  </si>
  <si>
    <t>FGC100</t>
  </si>
  <si>
    <t>$25 Plant Card</t>
  </si>
  <si>
    <t>$50 Plant Card</t>
  </si>
  <si>
    <t>$100 Plant Card</t>
  </si>
  <si>
    <t>Geranium Bullseye Red</t>
  </si>
  <si>
    <t>GH3720</t>
  </si>
  <si>
    <t>Candlestick Ivy (shade)</t>
  </si>
  <si>
    <t>12" Hanging Baskets: Sun</t>
  </si>
  <si>
    <t>12" Hanging Baskets:  Shade</t>
  </si>
  <si>
    <t>P1803.5</t>
  </si>
  <si>
    <t>Echinacea Powwow Wild Berry - sun/part sun</t>
  </si>
  <si>
    <t>P4080</t>
  </si>
  <si>
    <t>Leuca. Shasta Daisy Becky (White) sun</t>
  </si>
  <si>
    <t>Perov. Russian Sage (Lavender) sun/part sun</t>
  </si>
  <si>
    <t>Rudbeckia Goldsturm (Gold) sun/part sun</t>
  </si>
  <si>
    <t>RS1455</t>
  </si>
  <si>
    <t>GH1012</t>
  </si>
  <si>
    <t>Premium Hanging Baskets</t>
  </si>
  <si>
    <t>Oriental Lily (Pink/white edge) sun</t>
  </si>
  <si>
    <t>GH3375</t>
  </si>
  <si>
    <t>GH1760</t>
  </si>
  <si>
    <t xml:space="preserve">Rose Winnipeg Parks (Deep Pink) </t>
  </si>
  <si>
    <t>Gertens Awesome Combinations</t>
  </si>
  <si>
    <t>GH0062</t>
  </si>
  <si>
    <t>13" Dragon Wing Begonia - Red</t>
  </si>
  <si>
    <r>
      <t>13" Dragon Wing Begonia</t>
    </r>
    <r>
      <rPr>
        <b/>
        <i/>
        <sz val="10"/>
        <rFont val="Arial"/>
        <family val="2"/>
      </rPr>
      <t xml:space="preserve"> New!</t>
    </r>
  </si>
  <si>
    <t>F0170</t>
  </si>
  <si>
    <r>
      <t>Raspberry Fall Gold</t>
    </r>
    <r>
      <rPr>
        <sz val="8"/>
        <rFont val="Arial"/>
        <family val="2"/>
      </rPr>
      <t xml:space="preserve"> (#1 container -1 plant each) </t>
    </r>
  </si>
  <si>
    <t>Blueberry, Northblue (#1 container)</t>
  </si>
  <si>
    <t>New Guinea Flame / Orange</t>
  </si>
  <si>
    <t>GH3570</t>
  </si>
  <si>
    <t>Argyranthemum - Yellow Daisy</t>
  </si>
  <si>
    <t>Sun Harmony Impatiens</t>
  </si>
  <si>
    <t xml:space="preserve"> - Mixed colors - disease resistant - Part Sun</t>
  </si>
  <si>
    <t>GH2835</t>
  </si>
  <si>
    <t>Marigold Mix 10-12" - Sun</t>
  </si>
  <si>
    <t>Marigold -Yellow - 10-12" - Sun</t>
  </si>
  <si>
    <t>Impatiens Lipstick / Hot Pink - Shade</t>
  </si>
  <si>
    <t>P0625</t>
  </si>
  <si>
    <t>Astilbe Fanal (Red) - sun/shade</t>
  </si>
  <si>
    <t>P2805</t>
  </si>
  <si>
    <t>Daylily South Seas (Coral) - sun/part sun</t>
  </si>
  <si>
    <t>P1595</t>
  </si>
  <si>
    <t>Dianthus Everlast Lavender Eye - sun/part sun</t>
  </si>
  <si>
    <t>P2930</t>
  </si>
  <si>
    <t>Heuchera Plum Pudding - sun/part sun</t>
  </si>
  <si>
    <t>P3310</t>
  </si>
  <si>
    <t>P3400</t>
  </si>
  <si>
    <t>Hosta Guacamole - (gold lvs) sun/shade</t>
  </si>
  <si>
    <t>Hosta Minuteman (dk green lvs/white edge) shade</t>
  </si>
  <si>
    <t>P5050</t>
  </si>
  <si>
    <t>Phlox Emerald Pink - sun/part sun</t>
  </si>
  <si>
    <t>Salvia Sensation Deep Blue - sun</t>
  </si>
  <si>
    <t>P5563</t>
  </si>
  <si>
    <t>P5686.5</t>
  </si>
  <si>
    <t>Sedum Pink Bomb - sun</t>
  </si>
  <si>
    <t>Perennial  7" Container</t>
  </si>
  <si>
    <t>RS1045</t>
  </si>
  <si>
    <t>RS1070</t>
  </si>
  <si>
    <t xml:space="preserve">Champlain (Red) </t>
  </si>
  <si>
    <t xml:space="preserve">Carefree Celebration (Orange) </t>
  </si>
  <si>
    <t>GH0570</t>
  </si>
  <si>
    <t>Geranium Pink - trailing - sun</t>
  </si>
  <si>
    <t>Geranium Red - trailing - sun</t>
  </si>
  <si>
    <t>F0165</t>
  </si>
  <si>
    <t>GH0566</t>
  </si>
  <si>
    <t>F0020*</t>
  </si>
  <si>
    <t xml:space="preserve">*Note: 2 varieties of Blueberry are needed to have good fruit set on your plants.  </t>
  </si>
  <si>
    <t>Armstrong Choir Boosters
2014 Spring Plant Sale Fundraiser</t>
  </si>
  <si>
    <t>Total
quantity</t>
  </si>
  <si>
    <t>Total
dollars</t>
  </si>
  <si>
    <r>
      <t>Hanging Basket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A beautiful combination including Geraniums</t>
    </r>
  </si>
  <si>
    <t xml:space="preserve">Pink, Red, Yellow and Orange Begonias </t>
  </si>
  <si>
    <t xml:space="preserve">
STUDENT'S NAME:</t>
  </si>
  <si>
    <t>STUDENT'S PHONE #</t>
  </si>
  <si>
    <t>PARENT'S PHONE #'S</t>
  </si>
  <si>
    <t>MASTER ORDER FORM
PAGE 1 OF 5</t>
  </si>
  <si>
    <t>TALLY UP THE TOTAL NUMBER OF PLANTS SOLD AND TOTAL DOLLAR AMOUNTS
If you access this sheet from the Armstrong Choirs Website (www.armstrongchoirs.org) it's a functional Excel spreadsheet. Please use it because it reduces errors.
Thanks a million!
Karen Brehmer
karen.brehmer@comcast.net
612-799-7069
Instructions: Fill in the student's name, phone number and parent's phone number(s) on the first page and it will automatically fill in on the other pages.</t>
  </si>
  <si>
    <t>MASTER ORDER FORM
PAGE 2 OF 5</t>
  </si>
  <si>
    <t>Page 1 Totals:</t>
  </si>
  <si>
    <t>Page 2 Totals:</t>
  </si>
  <si>
    <t>Features striking chocolate colored leaves</t>
  </si>
  <si>
    <t>MASTER ORDER FORM
PAGE 3 OF 5</t>
  </si>
  <si>
    <t>MASTER ORDER FORM
PAGE 4 OF 5</t>
  </si>
  <si>
    <t>MASTER ORDER FORM
PAGE 5 OF 5</t>
  </si>
  <si>
    <t>Flat contains 3 basket packs with 6 premium plants in each pack, 18 total</t>
  </si>
  <si>
    <t xml:space="preserve">Use to purchase plants (annuals, perennials, trees, shrubs, etc) </t>
  </si>
  <si>
    <t>Flat contains 6 packs with 6 plants in each pack, total of 36 plants</t>
  </si>
  <si>
    <t>Page 5 Total:</t>
  </si>
  <si>
    <t>Page 3 Total:</t>
  </si>
  <si>
    <t>Page 4 Total:</t>
  </si>
  <si>
    <t>Page 2 Total:</t>
  </si>
  <si>
    <t>Page 1 Total:</t>
  </si>
  <si>
    <t>Customer Grand Total:</t>
  </si>
  <si>
    <t xml:space="preserve">A beautiful combination of Geraniums, blooming annual fillers, Petunias and more!  </t>
  </si>
  <si>
    <t xml:space="preserve">PHONE NUMBERS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</si>
</sst>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"/>
    <numFmt numFmtId="168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2" fillId="0" borderId="17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2" xfId="0" applyNumberFormat="1" applyFont="1" applyFill="1" applyBorder="1" applyAlignment="1">
      <alignment horizontal="right"/>
    </xf>
    <xf numFmtId="164" fontId="2" fillId="0" borderId="18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" fillId="0" borderId="22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14" xfId="0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164" fontId="2" fillId="0" borderId="27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7" fillId="34" borderId="28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  <xf numFmtId="0" fontId="0" fillId="34" borderId="29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4" borderId="32" xfId="0" applyFill="1" applyBorder="1" applyAlignment="1">
      <alignment/>
    </xf>
    <xf numFmtId="164" fontId="0" fillId="0" borderId="15" xfId="0" applyNumberFormat="1" applyBorder="1" applyAlignment="1">
      <alignment horizontal="center"/>
    </xf>
    <xf numFmtId="0" fontId="1" fillId="0" borderId="33" xfId="0" applyFont="1" applyBorder="1" applyAlignment="1">
      <alignment/>
    </xf>
    <xf numFmtId="0" fontId="2" fillId="34" borderId="26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164" fontId="0" fillId="34" borderId="24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1" fillId="34" borderId="24" xfId="0" applyFont="1" applyFill="1" applyBorder="1" applyAlignment="1">
      <alignment/>
    </xf>
    <xf numFmtId="164" fontId="2" fillId="34" borderId="24" xfId="0" applyNumberFormat="1" applyFont="1" applyFill="1" applyBorder="1" applyAlignment="1">
      <alignment/>
    </xf>
    <xf numFmtId="0" fontId="0" fillId="0" borderId="0" xfId="0" applyAlignment="1">
      <alignment horizontal="center"/>
    </xf>
    <xf numFmtId="41" fontId="2" fillId="0" borderId="34" xfId="0" applyNumberFormat="1" applyFont="1" applyFill="1" applyBorder="1" applyAlignment="1">
      <alignment horizontal="center"/>
    </xf>
    <xf numFmtId="41" fontId="2" fillId="0" borderId="28" xfId="0" applyNumberFormat="1" applyFont="1" applyFill="1" applyBorder="1" applyAlignment="1">
      <alignment horizontal="center"/>
    </xf>
    <xf numFmtId="41" fontId="2" fillId="0" borderId="15" xfId="0" applyNumberFormat="1" applyFont="1" applyFill="1" applyBorder="1" applyAlignment="1">
      <alignment horizontal="center"/>
    </xf>
    <xf numFmtId="41" fontId="2" fillId="0" borderId="22" xfId="0" applyNumberFormat="1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6" fillId="0" borderId="28" xfId="0" applyNumberFormat="1" applyFont="1" applyFill="1" applyBorder="1" applyAlignment="1">
      <alignment horizontal="right"/>
    </xf>
    <xf numFmtId="41" fontId="6" fillId="0" borderId="28" xfId="0" applyNumberFormat="1" applyFont="1" applyFill="1" applyBorder="1" applyAlignment="1">
      <alignment/>
    </xf>
    <xf numFmtId="41" fontId="6" fillId="0" borderId="28" xfId="0" applyNumberFormat="1" applyFont="1" applyFill="1" applyBorder="1" applyAlignment="1">
      <alignment horizontal="center"/>
    </xf>
    <xf numFmtId="41" fontId="2" fillId="0" borderId="28" xfId="0" applyNumberFormat="1" applyFont="1" applyFill="1" applyBorder="1" applyAlignment="1">
      <alignment horizontal="right"/>
    </xf>
    <xf numFmtId="41" fontId="2" fillId="0" borderId="28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/>
    </xf>
    <xf numFmtId="41" fontId="2" fillId="33" borderId="15" xfId="0" applyNumberFormat="1" applyFont="1" applyFill="1" applyBorder="1" applyAlignment="1">
      <alignment horizontal="center" wrapText="1"/>
    </xf>
    <xf numFmtId="41" fontId="6" fillId="0" borderId="28" xfId="0" applyNumberFormat="1" applyFont="1" applyFill="1" applyBorder="1" applyAlignment="1">
      <alignment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4" borderId="24" xfId="0" applyFont="1" applyFill="1" applyBorder="1" applyAlignment="1">
      <alignment wrapText="1"/>
    </xf>
    <xf numFmtId="0" fontId="0" fillId="34" borderId="24" xfId="0" applyFill="1" applyBorder="1" applyAlignment="1">
      <alignment wrapText="1"/>
    </xf>
    <xf numFmtId="0" fontId="0" fillId="34" borderId="24" xfId="0" applyFill="1" applyBorder="1" applyAlignment="1">
      <alignment/>
    </xf>
    <xf numFmtId="0" fontId="0" fillId="34" borderId="33" xfId="0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34" borderId="4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1" fontId="8" fillId="0" borderId="35" xfId="0" applyNumberFormat="1" applyFont="1" applyBorder="1" applyAlignment="1">
      <alignment horizontal="center" vertical="center" wrapText="1"/>
    </xf>
    <xf numFmtId="41" fontId="8" fillId="0" borderId="36" xfId="0" applyNumberFormat="1" applyFont="1" applyBorder="1" applyAlignment="1">
      <alignment horizontal="center" vertical="center" wrapText="1"/>
    </xf>
    <xf numFmtId="41" fontId="8" fillId="0" borderId="37" xfId="0" applyNumberFormat="1" applyFont="1" applyBorder="1" applyAlignment="1">
      <alignment horizontal="center" vertical="center" wrapText="1"/>
    </xf>
    <xf numFmtId="43" fontId="7" fillId="0" borderId="35" xfId="0" applyNumberFormat="1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horizontal="center" vertical="center" wrapText="1"/>
    </xf>
    <xf numFmtId="43" fontId="7" fillId="0" borderId="37" xfId="0" applyNumberFormat="1" applyFont="1" applyBorder="1" applyAlignment="1">
      <alignment horizontal="center" vertical="center" wrapText="1"/>
    </xf>
    <xf numFmtId="0" fontId="2" fillId="33" borderId="4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/>
    </xf>
    <xf numFmtId="0" fontId="0" fillId="34" borderId="41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35" borderId="43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2" fillId="33" borderId="4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4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4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381000</xdr:rowOff>
    </xdr:from>
    <xdr:to>
      <xdr:col>2</xdr:col>
      <xdr:colOff>1800225</xdr:colOff>
      <xdr:row>0</xdr:row>
      <xdr:rowOff>838200</xdr:rowOff>
    </xdr:to>
    <xdr:pic>
      <xdr:nvPicPr>
        <xdr:cNvPr id="1" name="Picture 1" descr="Gertens - fu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81000"/>
          <a:ext cx="1952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409575</xdr:rowOff>
    </xdr:from>
    <xdr:to>
      <xdr:col>2</xdr:col>
      <xdr:colOff>1819275</xdr:colOff>
      <xdr:row>0</xdr:row>
      <xdr:rowOff>866775</xdr:rowOff>
    </xdr:to>
    <xdr:pic>
      <xdr:nvPicPr>
        <xdr:cNvPr id="1" name="Picture 1" descr="Gertens - fu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09575"/>
          <a:ext cx="1952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466725</xdr:rowOff>
    </xdr:from>
    <xdr:to>
      <xdr:col>2</xdr:col>
      <xdr:colOff>1914525</xdr:colOff>
      <xdr:row>0</xdr:row>
      <xdr:rowOff>923925</xdr:rowOff>
    </xdr:to>
    <xdr:pic>
      <xdr:nvPicPr>
        <xdr:cNvPr id="1" name="Picture 1" descr="Gertens - fu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66725"/>
          <a:ext cx="1943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504825</xdr:rowOff>
    </xdr:from>
    <xdr:to>
      <xdr:col>2</xdr:col>
      <xdr:colOff>1819275</xdr:colOff>
      <xdr:row>0</xdr:row>
      <xdr:rowOff>962025</xdr:rowOff>
    </xdr:to>
    <xdr:pic>
      <xdr:nvPicPr>
        <xdr:cNvPr id="1" name="Picture 1" descr="Gertens - fu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04825"/>
          <a:ext cx="1952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466725</xdr:rowOff>
    </xdr:from>
    <xdr:to>
      <xdr:col>2</xdr:col>
      <xdr:colOff>1933575</xdr:colOff>
      <xdr:row>0</xdr:row>
      <xdr:rowOff>923925</xdr:rowOff>
    </xdr:to>
    <xdr:pic>
      <xdr:nvPicPr>
        <xdr:cNvPr id="1" name="Picture 1" descr="Gertens - fu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66725"/>
          <a:ext cx="1914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1">
      <selection activeCell="D53" sqref="D53"/>
    </sheetView>
  </sheetViews>
  <sheetFormatPr defaultColWidth="9.140625" defaultRowHeight="12.75"/>
  <cols>
    <col min="1" max="1" width="36.421875" style="51" customWidth="1"/>
    <col min="2" max="2" width="7.00390625" style="0" customWidth="1"/>
    <col min="3" max="3" width="28.7109375" style="0" customWidth="1"/>
    <col min="4" max="4" width="7.7109375" style="20" customWidth="1"/>
    <col min="5" max="5" width="10.421875" style="0" customWidth="1"/>
    <col min="6" max="6" width="10.57421875" style="81" customWidth="1"/>
  </cols>
  <sheetData>
    <row r="1" spans="1:6" ht="130.5" customHeight="1" thickBot="1">
      <c r="A1" s="60" t="s">
        <v>302</v>
      </c>
      <c r="B1" s="129" t="s">
        <v>297</v>
      </c>
      <c r="C1" s="130"/>
      <c r="D1" s="71" t="s">
        <v>89</v>
      </c>
      <c r="E1" s="44" t="s">
        <v>298</v>
      </c>
      <c r="F1" s="44" t="s">
        <v>299</v>
      </c>
    </row>
    <row r="2" spans="1:6" ht="12.75" customHeight="1">
      <c r="A2" s="103"/>
      <c r="B2" s="114" t="s">
        <v>251</v>
      </c>
      <c r="C2" s="115"/>
      <c r="D2" s="116"/>
      <c r="E2" s="43" t="s">
        <v>28</v>
      </c>
      <c r="F2" s="43" t="s">
        <v>29</v>
      </c>
    </row>
    <row r="3" spans="1:6" ht="15.75" customHeight="1">
      <c r="A3" s="104"/>
      <c r="B3" s="134" t="s">
        <v>198</v>
      </c>
      <c r="C3" s="120"/>
      <c r="D3" s="24">
        <v>66</v>
      </c>
      <c r="E3" s="50"/>
      <c r="F3" s="50"/>
    </row>
    <row r="4" spans="1:6" ht="12.75" customHeight="1" thickBot="1">
      <c r="A4" s="105"/>
      <c r="B4" s="131" t="s">
        <v>300</v>
      </c>
      <c r="C4" s="132"/>
      <c r="D4" s="132"/>
      <c r="E4" s="132"/>
      <c r="F4" s="132"/>
    </row>
    <row r="5" spans="1:6" ht="13.5" customHeight="1" thickBot="1">
      <c r="A5" s="106" t="s">
        <v>324</v>
      </c>
      <c r="B5" s="52" t="s">
        <v>225</v>
      </c>
      <c r="C5" s="117" t="s">
        <v>197</v>
      </c>
      <c r="D5" s="133"/>
      <c r="E5" s="49"/>
      <c r="F5" s="82">
        <f>D3*E5</f>
        <v>0</v>
      </c>
    </row>
    <row r="6" spans="1:6" ht="15.75" customHeight="1">
      <c r="A6" s="107"/>
      <c r="B6" s="122" t="s">
        <v>90</v>
      </c>
      <c r="C6" s="128"/>
      <c r="D6" s="16">
        <v>66</v>
      </c>
      <c r="E6" s="50"/>
      <c r="F6" s="50"/>
    </row>
    <row r="7" spans="1:6" ht="12.75" customHeight="1" thickBot="1">
      <c r="A7" s="108"/>
      <c r="B7" s="109" t="s">
        <v>301</v>
      </c>
      <c r="C7" s="110"/>
      <c r="D7" s="73"/>
      <c r="E7" s="50"/>
      <c r="F7" s="50"/>
    </row>
    <row r="8" spans="1:6" ht="13.5" customHeight="1" thickBot="1">
      <c r="A8" s="103" t="s">
        <v>303</v>
      </c>
      <c r="B8" s="52" t="s">
        <v>35</v>
      </c>
      <c r="C8" s="117" t="s">
        <v>22</v>
      </c>
      <c r="D8" s="118"/>
      <c r="E8" s="49"/>
      <c r="F8" s="83">
        <f>D6*E8</f>
        <v>0</v>
      </c>
    </row>
    <row r="9" spans="1:6" ht="16.5" customHeight="1" thickBot="1">
      <c r="A9" s="105"/>
      <c r="B9" s="122" t="s">
        <v>200</v>
      </c>
      <c r="C9" s="123"/>
      <c r="D9" s="16">
        <v>66</v>
      </c>
      <c r="E9" s="50"/>
      <c r="F9" s="50"/>
    </row>
    <row r="10" spans="1:6" ht="12.75" customHeight="1" thickBot="1">
      <c r="A10" s="111"/>
      <c r="B10" s="124" t="s">
        <v>323</v>
      </c>
      <c r="C10" s="125"/>
      <c r="D10" s="126"/>
      <c r="E10" s="126"/>
      <c r="F10" s="127"/>
    </row>
    <row r="11" spans="1:6" ht="13.5" customHeight="1" thickBot="1">
      <c r="A11" s="112"/>
      <c r="B11" s="52" t="s">
        <v>36</v>
      </c>
      <c r="C11" s="117" t="s">
        <v>201</v>
      </c>
      <c r="D11" s="121"/>
      <c r="E11" s="49"/>
      <c r="F11" s="82">
        <f>D9*E11</f>
        <v>0</v>
      </c>
    </row>
    <row r="12" spans="1:6" ht="13.5" customHeight="1" thickBot="1">
      <c r="A12" s="113"/>
      <c r="B12" s="137" t="s">
        <v>246</v>
      </c>
      <c r="C12" s="115"/>
      <c r="D12" s="116"/>
      <c r="E12" s="43" t="s">
        <v>28</v>
      </c>
      <c r="F12" s="43" t="s">
        <v>29</v>
      </c>
    </row>
    <row r="13" spans="1:6" ht="16.5" customHeight="1" thickBot="1">
      <c r="A13" s="103" t="s">
        <v>304</v>
      </c>
      <c r="B13" s="135" t="s">
        <v>254</v>
      </c>
      <c r="C13" s="136"/>
      <c r="D13" s="16">
        <v>32</v>
      </c>
      <c r="E13" s="50"/>
      <c r="F13" s="50"/>
    </row>
    <row r="14" spans="1:6" ht="13.5" customHeight="1" thickBot="1">
      <c r="A14" s="105"/>
      <c r="B14" s="53" t="s">
        <v>252</v>
      </c>
      <c r="C14" s="117" t="s">
        <v>253</v>
      </c>
      <c r="D14" s="118"/>
      <c r="E14" s="49"/>
      <c r="F14" s="83">
        <f>D13*E14</f>
        <v>0</v>
      </c>
    </row>
    <row r="15" spans="1:6" ht="13.5" customHeight="1">
      <c r="A15" s="111"/>
      <c r="B15" s="119" t="s">
        <v>194</v>
      </c>
      <c r="C15" s="120"/>
      <c r="D15" s="16">
        <v>32</v>
      </c>
      <c r="E15" s="47" t="s">
        <v>28</v>
      </c>
      <c r="F15" s="47" t="s">
        <v>29</v>
      </c>
    </row>
    <row r="16" spans="1:6" ht="13.5" customHeight="1">
      <c r="A16" s="112"/>
      <c r="B16" s="54" t="s">
        <v>127</v>
      </c>
      <c r="C16" s="6" t="s">
        <v>131</v>
      </c>
      <c r="D16" s="46"/>
      <c r="E16" s="27"/>
      <c r="F16" s="84">
        <f>D15*E16</f>
        <v>0</v>
      </c>
    </row>
    <row r="17" spans="1:6" ht="13.5" customHeight="1" thickBot="1">
      <c r="A17" s="113"/>
      <c r="B17" s="55" t="s">
        <v>195</v>
      </c>
      <c r="C17" s="141" t="s">
        <v>196</v>
      </c>
      <c r="D17" s="142"/>
      <c r="E17" s="27"/>
      <c r="F17" s="84">
        <f>D15*E17</f>
        <v>0</v>
      </c>
    </row>
    <row r="18" spans="1:6" ht="13.5" customHeight="1">
      <c r="A18" s="111"/>
      <c r="B18" s="119" t="s">
        <v>193</v>
      </c>
      <c r="C18" s="120"/>
      <c r="D18" s="18">
        <v>32</v>
      </c>
      <c r="E18" s="43" t="s">
        <v>28</v>
      </c>
      <c r="F18" s="43" t="s">
        <v>29</v>
      </c>
    </row>
    <row r="19" spans="1:6" ht="13.5" customHeight="1">
      <c r="A19" s="112"/>
      <c r="B19" s="55" t="s">
        <v>49</v>
      </c>
      <c r="C19" s="117" t="s">
        <v>9</v>
      </c>
      <c r="D19" s="118"/>
      <c r="E19" s="27"/>
      <c r="F19" s="84">
        <f>D18*E19</f>
        <v>0</v>
      </c>
    </row>
    <row r="20" spans="1:6" ht="13.5" customHeight="1" thickBot="1">
      <c r="A20" s="113"/>
      <c r="B20" s="55" t="s">
        <v>50</v>
      </c>
      <c r="C20" s="117" t="s">
        <v>20</v>
      </c>
      <c r="D20" s="118"/>
      <c r="E20" s="27"/>
      <c r="F20" s="84">
        <f>D18*E20</f>
        <v>0</v>
      </c>
    </row>
    <row r="21" spans="1:6" ht="13.5" customHeight="1">
      <c r="A21" s="100" t="s">
        <v>306</v>
      </c>
      <c r="B21" s="55" t="s">
        <v>51</v>
      </c>
      <c r="C21" s="117" t="s">
        <v>21</v>
      </c>
      <c r="D21" s="118"/>
      <c r="E21" s="27"/>
      <c r="F21" s="84">
        <f>D18*E21</f>
        <v>0</v>
      </c>
    </row>
    <row r="22" spans="1:6" ht="12.75" customHeight="1">
      <c r="A22" s="101"/>
      <c r="B22" s="119" t="s">
        <v>192</v>
      </c>
      <c r="C22" s="120"/>
      <c r="D22" s="18">
        <v>32</v>
      </c>
      <c r="E22" s="43" t="s">
        <v>28</v>
      </c>
      <c r="F22" s="43" t="s">
        <v>29</v>
      </c>
    </row>
    <row r="23" spans="1:6" ht="12.75" customHeight="1">
      <c r="A23" s="101"/>
      <c r="B23" s="55" t="s">
        <v>47</v>
      </c>
      <c r="C23" s="117" t="s">
        <v>8</v>
      </c>
      <c r="D23" s="118"/>
      <c r="E23" s="27"/>
      <c r="F23" s="84">
        <f>D22*E23</f>
        <v>0</v>
      </c>
    </row>
    <row r="24" spans="1:6" ht="12.75">
      <c r="A24" s="101"/>
      <c r="B24" s="55" t="s">
        <v>48</v>
      </c>
      <c r="C24" s="117" t="s">
        <v>119</v>
      </c>
      <c r="D24" s="118"/>
      <c r="E24" s="27"/>
      <c r="F24" s="84">
        <f>D22*E24</f>
        <v>0</v>
      </c>
    </row>
    <row r="25" spans="1:6" ht="12.75">
      <c r="A25" s="101"/>
      <c r="B25" s="55" t="s">
        <v>208</v>
      </c>
      <c r="C25" s="117" t="s">
        <v>120</v>
      </c>
      <c r="D25" s="118"/>
      <c r="E25" s="27"/>
      <c r="F25" s="84">
        <f>D22*E25</f>
        <v>0</v>
      </c>
    </row>
    <row r="26" spans="1:6" ht="12.75">
      <c r="A26" s="101"/>
      <c r="B26" s="138" t="s">
        <v>191</v>
      </c>
      <c r="C26" s="139"/>
      <c r="D26" s="18">
        <v>28</v>
      </c>
      <c r="E26" s="43" t="s">
        <v>28</v>
      </c>
      <c r="F26" s="43" t="s">
        <v>29</v>
      </c>
    </row>
    <row r="27" spans="1:6" ht="12.75">
      <c r="A27" s="101"/>
      <c r="B27" s="55" t="s">
        <v>103</v>
      </c>
      <c r="C27" s="117" t="s">
        <v>7</v>
      </c>
      <c r="D27" s="118"/>
      <c r="E27" s="27"/>
      <c r="F27" s="84">
        <f>D26*E27</f>
        <v>0</v>
      </c>
    </row>
    <row r="28" spans="1:6" ht="12.75">
      <c r="A28" s="101"/>
      <c r="B28" s="55" t="s">
        <v>45</v>
      </c>
      <c r="C28" s="117" t="s">
        <v>190</v>
      </c>
      <c r="D28" s="118"/>
      <c r="E28" s="27"/>
      <c r="F28" s="84">
        <f>D26*E28</f>
        <v>0</v>
      </c>
    </row>
    <row r="29" spans="1:6" ht="12.75" customHeight="1">
      <c r="A29" s="101"/>
      <c r="B29" s="55" t="s">
        <v>46</v>
      </c>
      <c r="C29" s="117" t="s">
        <v>104</v>
      </c>
      <c r="D29" s="118"/>
      <c r="E29" s="27"/>
      <c r="F29" s="84">
        <f>D26*E29</f>
        <v>0</v>
      </c>
    </row>
    <row r="30" spans="1:6" ht="12.75">
      <c r="A30" s="101"/>
      <c r="B30" s="119" t="s">
        <v>236</v>
      </c>
      <c r="C30" s="120"/>
      <c r="D30" s="18">
        <v>28</v>
      </c>
      <c r="E30" s="43" t="s">
        <v>28</v>
      </c>
      <c r="F30" s="43" t="s">
        <v>29</v>
      </c>
    </row>
    <row r="31" spans="1:6" ht="12.75">
      <c r="A31" s="101"/>
      <c r="B31" s="55" t="s">
        <v>43</v>
      </c>
      <c r="C31" s="117" t="s">
        <v>6</v>
      </c>
      <c r="D31" s="118"/>
      <c r="E31" s="27"/>
      <c r="F31" s="84">
        <f>D30*E31</f>
        <v>0</v>
      </c>
    </row>
    <row r="32" spans="1:6" ht="12.75">
      <c r="A32" s="101"/>
      <c r="B32" s="55" t="s">
        <v>290</v>
      </c>
      <c r="C32" s="117" t="s">
        <v>291</v>
      </c>
      <c r="D32" s="118"/>
      <c r="E32" s="27"/>
      <c r="F32" s="84">
        <f>D30*E32</f>
        <v>0</v>
      </c>
    </row>
    <row r="33" spans="1:6" ht="12.75">
      <c r="A33" s="101"/>
      <c r="B33" s="55" t="s">
        <v>294</v>
      </c>
      <c r="C33" s="117" t="s">
        <v>292</v>
      </c>
      <c r="D33" s="118"/>
      <c r="E33" s="27"/>
      <c r="F33" s="84">
        <f>D30*E33</f>
        <v>0</v>
      </c>
    </row>
    <row r="34" spans="1:6" ht="12.75">
      <c r="A34" s="101"/>
      <c r="B34" s="55" t="s">
        <v>94</v>
      </c>
      <c r="C34" s="117" t="s">
        <v>93</v>
      </c>
      <c r="D34" s="118"/>
      <c r="E34" s="27"/>
      <c r="F34" s="84">
        <f>D30*E34</f>
        <v>0</v>
      </c>
    </row>
    <row r="35" spans="1:6" ht="12.75">
      <c r="A35" s="101"/>
      <c r="B35" s="119" t="s">
        <v>237</v>
      </c>
      <c r="C35" s="120"/>
      <c r="D35" s="18">
        <v>28</v>
      </c>
      <c r="E35" s="43" t="s">
        <v>28</v>
      </c>
      <c r="F35" s="43" t="s">
        <v>29</v>
      </c>
    </row>
    <row r="36" spans="1:6" ht="12.75">
      <c r="A36" s="101"/>
      <c r="B36" s="55" t="s">
        <v>44</v>
      </c>
      <c r="C36" s="117" t="s">
        <v>116</v>
      </c>
      <c r="D36" s="118"/>
      <c r="E36" s="27"/>
      <c r="F36" s="84">
        <f>D35*E36</f>
        <v>0</v>
      </c>
    </row>
    <row r="37" spans="1:6" ht="12.75">
      <c r="A37" s="101"/>
      <c r="B37" s="55" t="s">
        <v>206</v>
      </c>
      <c r="C37" s="117" t="s">
        <v>207</v>
      </c>
      <c r="D37" s="118"/>
      <c r="E37" s="27"/>
      <c r="F37" s="84">
        <f>D35*E37</f>
        <v>0</v>
      </c>
    </row>
    <row r="38" spans="1:6" ht="12.75">
      <c r="A38" s="101"/>
      <c r="B38" s="122" t="s">
        <v>199</v>
      </c>
      <c r="C38" s="123"/>
      <c r="D38" s="18">
        <v>30</v>
      </c>
      <c r="E38" s="43" t="s">
        <v>28</v>
      </c>
      <c r="F38" s="43" t="s">
        <v>29</v>
      </c>
    </row>
    <row r="39" spans="1:6" ht="12.75">
      <c r="A39" s="101"/>
      <c r="B39" s="52" t="s">
        <v>37</v>
      </c>
      <c r="C39" s="117" t="s">
        <v>221</v>
      </c>
      <c r="D39" s="118"/>
      <c r="E39" s="27"/>
      <c r="F39" s="84">
        <f>D38*E39</f>
        <v>0</v>
      </c>
    </row>
    <row r="40" spans="1:6" ht="12.75">
      <c r="A40" s="101"/>
      <c r="B40" s="52" t="s">
        <v>38</v>
      </c>
      <c r="C40" s="117" t="s">
        <v>222</v>
      </c>
      <c r="D40" s="118"/>
      <c r="E40" s="27"/>
      <c r="F40" s="84">
        <f>D38*E40</f>
        <v>0</v>
      </c>
    </row>
    <row r="41" spans="1:6" ht="12.75">
      <c r="A41" s="101"/>
      <c r="B41" s="52" t="s">
        <v>39</v>
      </c>
      <c r="C41" s="117" t="s">
        <v>223</v>
      </c>
      <c r="D41" s="118"/>
      <c r="E41" s="27"/>
      <c r="F41" s="84">
        <f>D38*E41</f>
        <v>0</v>
      </c>
    </row>
    <row r="42" spans="1:6" ht="12.75">
      <c r="A42" s="101"/>
      <c r="B42" s="52" t="s">
        <v>95</v>
      </c>
      <c r="C42" s="117" t="s">
        <v>224</v>
      </c>
      <c r="D42" s="118"/>
      <c r="E42" s="27"/>
      <c r="F42" s="84">
        <f>D38*E42</f>
        <v>0</v>
      </c>
    </row>
    <row r="43" spans="1:6" ht="13.5" customHeight="1">
      <c r="A43" s="101"/>
      <c r="B43" s="140" t="s">
        <v>157</v>
      </c>
      <c r="C43" s="127"/>
      <c r="D43" s="45">
        <v>32</v>
      </c>
      <c r="E43" s="43" t="s">
        <v>28</v>
      </c>
      <c r="F43" s="43" t="s">
        <v>29</v>
      </c>
    </row>
    <row r="44" spans="1:6" ht="13.5" customHeight="1" thickBot="1">
      <c r="A44" s="102"/>
      <c r="B44" s="57" t="s">
        <v>156</v>
      </c>
      <c r="C44" s="26" t="s">
        <v>158</v>
      </c>
      <c r="D44" s="46"/>
      <c r="E44" s="48"/>
      <c r="F44" s="85">
        <f>D43*E44</f>
        <v>0</v>
      </c>
    </row>
    <row r="45" spans="1:6" ht="16.5" customHeight="1" thickBot="1">
      <c r="A45" s="103" t="s">
        <v>305</v>
      </c>
      <c r="B45" s="58"/>
      <c r="C45" s="8" t="s">
        <v>308</v>
      </c>
      <c r="D45" s="23"/>
      <c r="E45" s="92">
        <f>SUM(E5,E8,E11,E14,E16,E17,E19,E20,E21,E23,E24,E25,E27,E28,E29,E31,E32,E33,E34,E36,E37,E39,E40,E41,E42,E44)</f>
        <v>0</v>
      </c>
      <c r="F45" s="92">
        <f>SUM(F5,F8,F11,F14,F16,F17,F19,F20,F21,F23,F24,F25,F27,F28,F29,F31,F32,F33,F34,F36,F37,F39,F40,F41,F42,F44)</f>
        <v>0</v>
      </c>
    </row>
    <row r="46" ht="12.75" customHeight="1">
      <c r="A46" s="104"/>
    </row>
    <row r="47" ht="12.75" customHeight="1">
      <c r="A47" s="104"/>
    </row>
    <row r="48" ht="12.75" customHeight="1" thickBot="1">
      <c r="A48" s="105"/>
    </row>
    <row r="49" ht="13.5" customHeight="1">
      <c r="A49" s="56"/>
    </row>
    <row r="50" ht="12.75">
      <c r="A50" s="59"/>
    </row>
    <row r="51" ht="12.75">
      <c r="A51" s="59"/>
    </row>
    <row r="52" ht="12.75">
      <c r="A52" s="59"/>
    </row>
    <row r="53" ht="12.75">
      <c r="A53" s="59"/>
    </row>
  </sheetData>
  <sheetProtection/>
  <mergeCells count="51">
    <mergeCell ref="B43:C43"/>
    <mergeCell ref="C27:D27"/>
    <mergeCell ref="C19:D19"/>
    <mergeCell ref="C20:D20"/>
    <mergeCell ref="C37:D37"/>
    <mergeCell ref="B15:C15"/>
    <mergeCell ref="C24:D24"/>
    <mergeCell ref="C25:D25"/>
    <mergeCell ref="C36:D36"/>
    <mergeCell ref="C17:D17"/>
    <mergeCell ref="C21:D21"/>
    <mergeCell ref="B30:C30"/>
    <mergeCell ref="C28:D28"/>
    <mergeCell ref="C29:D29"/>
    <mergeCell ref="B18:C18"/>
    <mergeCell ref="B26:C26"/>
    <mergeCell ref="B6:C6"/>
    <mergeCell ref="B1:C1"/>
    <mergeCell ref="B4:F4"/>
    <mergeCell ref="C5:D5"/>
    <mergeCell ref="B3:C3"/>
    <mergeCell ref="A18:A20"/>
    <mergeCell ref="B13:C13"/>
    <mergeCell ref="C14:D14"/>
    <mergeCell ref="B12:D12"/>
    <mergeCell ref="C41:D41"/>
    <mergeCell ref="C34:D34"/>
    <mergeCell ref="C31:D31"/>
    <mergeCell ref="B35:C35"/>
    <mergeCell ref="C32:D32"/>
    <mergeCell ref="C33:D33"/>
    <mergeCell ref="C42:D42"/>
    <mergeCell ref="B22:C22"/>
    <mergeCell ref="C23:D23"/>
    <mergeCell ref="C11:D11"/>
    <mergeCell ref="C8:D8"/>
    <mergeCell ref="B9:C9"/>
    <mergeCell ref="B10:F10"/>
    <mergeCell ref="B38:C38"/>
    <mergeCell ref="C39:D39"/>
    <mergeCell ref="C40:D40"/>
    <mergeCell ref="A21:A44"/>
    <mergeCell ref="A2:A4"/>
    <mergeCell ref="A5:A7"/>
    <mergeCell ref="A45:A48"/>
    <mergeCell ref="B7:C7"/>
    <mergeCell ref="A8:A9"/>
    <mergeCell ref="A10:A12"/>
    <mergeCell ref="A13:A14"/>
    <mergeCell ref="A15:A17"/>
    <mergeCell ref="B2:D2"/>
  </mergeCells>
  <printOptions/>
  <pageMargins left="0.5" right="0" top="0.5" bottom="0" header="0" footer="0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workbookViewId="0" topLeftCell="A1">
      <selection activeCell="E38" sqref="E38"/>
    </sheetView>
  </sheetViews>
  <sheetFormatPr defaultColWidth="9.140625" defaultRowHeight="12.75"/>
  <cols>
    <col min="1" max="1" width="36.140625" style="0" customWidth="1"/>
    <col min="2" max="2" width="7.00390625" style="4" customWidth="1"/>
    <col min="3" max="3" width="28.7109375" style="0" customWidth="1"/>
    <col min="4" max="4" width="7.7109375" style="20" customWidth="1"/>
    <col min="5" max="5" width="10.421875" style="81" customWidth="1"/>
    <col min="6" max="6" width="10.57421875" style="81" customWidth="1"/>
  </cols>
  <sheetData>
    <row r="1" spans="1:6" ht="132.75" customHeight="1" thickBot="1">
      <c r="A1" s="60" t="s">
        <v>302</v>
      </c>
      <c r="B1" s="129" t="s">
        <v>297</v>
      </c>
      <c r="C1" s="130"/>
      <c r="D1" s="71" t="s">
        <v>89</v>
      </c>
      <c r="E1" s="44" t="s">
        <v>298</v>
      </c>
      <c r="F1" s="61" t="s">
        <v>299</v>
      </c>
    </row>
    <row r="2" spans="1:6" ht="12.75" customHeight="1">
      <c r="A2" s="143">
        <f>'HBs &amp; tubs'!A2:A4</f>
        <v>0</v>
      </c>
      <c r="B2" s="114" t="s">
        <v>180</v>
      </c>
      <c r="C2" s="116"/>
      <c r="D2" s="31">
        <v>11</v>
      </c>
      <c r="E2" s="43" t="s">
        <v>28</v>
      </c>
      <c r="F2" s="43" t="s">
        <v>29</v>
      </c>
    </row>
    <row r="3" spans="1:6" ht="12.75" customHeight="1">
      <c r="A3" s="144"/>
      <c r="B3" s="33" t="s">
        <v>181</v>
      </c>
      <c r="C3" s="158" t="s">
        <v>182</v>
      </c>
      <c r="D3" s="159"/>
      <c r="E3" s="27"/>
      <c r="F3" s="96">
        <f>D2*E3</f>
        <v>0</v>
      </c>
    </row>
    <row r="4" spans="1:6" ht="13.5" customHeight="1" thickBot="1">
      <c r="A4" s="145"/>
      <c r="B4" s="149" t="s">
        <v>188</v>
      </c>
      <c r="C4" s="150"/>
      <c r="D4" s="24">
        <v>5</v>
      </c>
      <c r="E4" s="43" t="s">
        <v>28</v>
      </c>
      <c r="F4" s="43" t="s">
        <v>29</v>
      </c>
    </row>
    <row r="5" spans="1:6" ht="12.75" customHeight="1">
      <c r="A5" s="106" t="s">
        <v>324</v>
      </c>
      <c r="B5" s="7" t="s">
        <v>85</v>
      </c>
      <c r="C5" s="151" t="s">
        <v>23</v>
      </c>
      <c r="D5" s="152"/>
      <c r="E5" s="27"/>
      <c r="F5" s="96">
        <f>D4*E5</f>
        <v>0</v>
      </c>
    </row>
    <row r="6" spans="1:6" ht="12.75" customHeight="1">
      <c r="A6" s="107"/>
      <c r="B6" s="7" t="s">
        <v>31</v>
      </c>
      <c r="C6" s="117" t="s">
        <v>141</v>
      </c>
      <c r="D6" s="121"/>
      <c r="E6" s="27"/>
      <c r="F6" s="96">
        <f aca="true" t="shared" si="0" ref="F6:F11">$D$4*E6</f>
        <v>0</v>
      </c>
    </row>
    <row r="7" spans="1:6" ht="13.5" customHeight="1" thickBot="1">
      <c r="A7" s="108"/>
      <c r="B7" s="7" t="s">
        <v>30</v>
      </c>
      <c r="C7" s="117" t="s">
        <v>24</v>
      </c>
      <c r="D7" s="121"/>
      <c r="E7" s="27"/>
      <c r="F7" s="96">
        <f t="shared" si="0"/>
        <v>0</v>
      </c>
    </row>
    <row r="8" spans="1:6" ht="12.75" customHeight="1">
      <c r="A8" s="103" t="s">
        <v>303</v>
      </c>
      <c r="B8" s="7" t="s">
        <v>97</v>
      </c>
      <c r="C8" s="117" t="s">
        <v>96</v>
      </c>
      <c r="D8" s="121"/>
      <c r="E8" s="27"/>
      <c r="F8" s="96">
        <f t="shared" si="0"/>
        <v>0</v>
      </c>
    </row>
    <row r="9" spans="1:6" ht="13.5" customHeight="1" thickBot="1">
      <c r="A9" s="105"/>
      <c r="B9" s="7" t="s">
        <v>32</v>
      </c>
      <c r="C9" s="117" t="s">
        <v>25</v>
      </c>
      <c r="D9" s="121"/>
      <c r="E9" s="27"/>
      <c r="F9" s="96">
        <f t="shared" si="0"/>
        <v>0</v>
      </c>
    </row>
    <row r="10" spans="1:6" ht="12.75" customHeight="1">
      <c r="A10" s="146">
        <f>'HBs &amp; tubs'!A10:A12</f>
        <v>0</v>
      </c>
      <c r="B10" s="7" t="s">
        <v>33</v>
      </c>
      <c r="C10" s="117" t="s">
        <v>26</v>
      </c>
      <c r="D10" s="121"/>
      <c r="E10" s="27"/>
      <c r="F10" s="96">
        <f t="shared" si="0"/>
        <v>0</v>
      </c>
    </row>
    <row r="11" spans="1:6" ht="12.75" customHeight="1">
      <c r="A11" s="147"/>
      <c r="B11" s="7" t="s">
        <v>183</v>
      </c>
      <c r="C11" s="117" t="s">
        <v>184</v>
      </c>
      <c r="D11" s="121"/>
      <c r="E11" s="27"/>
      <c r="F11" s="96">
        <f t="shared" si="0"/>
        <v>0</v>
      </c>
    </row>
    <row r="12" spans="1:6" ht="13.5" customHeight="1" thickBot="1">
      <c r="A12" s="148"/>
      <c r="B12" s="149" t="s">
        <v>189</v>
      </c>
      <c r="C12" s="150"/>
      <c r="D12" s="16">
        <v>5</v>
      </c>
      <c r="E12" s="43" t="s">
        <v>28</v>
      </c>
      <c r="F12" s="43" t="s">
        <v>29</v>
      </c>
    </row>
    <row r="13" spans="1:6" ht="12.75" customHeight="1">
      <c r="A13" s="103" t="s">
        <v>304</v>
      </c>
      <c r="B13" s="7" t="s">
        <v>100</v>
      </c>
      <c r="C13" s="151" t="s">
        <v>98</v>
      </c>
      <c r="D13" s="152"/>
      <c r="E13" s="27"/>
      <c r="F13" s="96">
        <f>$D$12*E13</f>
        <v>0</v>
      </c>
    </row>
    <row r="14" spans="1:6" ht="13.5" customHeight="1" thickBot="1">
      <c r="A14" s="105"/>
      <c r="B14" s="7" t="s">
        <v>128</v>
      </c>
      <c r="C14" s="151" t="s">
        <v>112</v>
      </c>
      <c r="D14" s="152"/>
      <c r="E14" s="27"/>
      <c r="F14" s="96">
        <f>$D$12*E14</f>
        <v>0</v>
      </c>
    </row>
    <row r="15" spans="1:6" ht="12.75" customHeight="1">
      <c r="A15" s="146">
        <f>'HBs &amp; tubs'!A15:A17</f>
        <v>0</v>
      </c>
      <c r="B15" s="7" t="s">
        <v>129</v>
      </c>
      <c r="C15" s="151" t="s">
        <v>99</v>
      </c>
      <c r="D15" s="152"/>
      <c r="E15" s="27"/>
      <c r="F15" s="96">
        <f>$D$12*E15</f>
        <v>0</v>
      </c>
    </row>
    <row r="16" spans="1:6" ht="12.75" customHeight="1">
      <c r="A16" s="147"/>
      <c r="B16" s="7" t="s">
        <v>34</v>
      </c>
      <c r="C16" s="151" t="s">
        <v>27</v>
      </c>
      <c r="D16" s="152"/>
      <c r="E16" s="27"/>
      <c r="F16" s="96">
        <f>$D$12*E16</f>
        <v>0</v>
      </c>
    </row>
    <row r="17" spans="1:6" ht="13.5" customHeight="1" thickBot="1">
      <c r="A17" s="148"/>
      <c r="B17" s="7" t="s">
        <v>130</v>
      </c>
      <c r="C17" s="151" t="s">
        <v>113</v>
      </c>
      <c r="D17" s="152"/>
      <c r="E17" s="27"/>
      <c r="F17" s="96">
        <f>$D$12*E17</f>
        <v>0</v>
      </c>
    </row>
    <row r="18" spans="1:6" ht="12.75" customHeight="1">
      <c r="A18" s="146">
        <f>'HBs &amp; tubs'!A18:A20</f>
        <v>0</v>
      </c>
      <c r="B18" s="149" t="s">
        <v>187</v>
      </c>
      <c r="C18" s="150"/>
      <c r="D18" s="21">
        <v>5</v>
      </c>
      <c r="E18" s="43" t="s">
        <v>28</v>
      </c>
      <c r="F18" s="43" t="s">
        <v>29</v>
      </c>
    </row>
    <row r="19" spans="1:6" ht="12.75" customHeight="1">
      <c r="A19" s="147"/>
      <c r="B19" s="33" t="s">
        <v>245</v>
      </c>
      <c r="C19" s="156" t="s">
        <v>185</v>
      </c>
      <c r="D19" s="157"/>
      <c r="E19" s="27"/>
      <c r="F19" s="96">
        <f>D18*E19</f>
        <v>0</v>
      </c>
    </row>
    <row r="20" spans="1:6" ht="13.5" customHeight="1" thickBot="1">
      <c r="A20" s="148"/>
      <c r="B20" s="154" t="s">
        <v>187</v>
      </c>
      <c r="C20" s="155"/>
      <c r="D20" s="24">
        <v>10</v>
      </c>
      <c r="E20" s="43" t="s">
        <v>28</v>
      </c>
      <c r="F20" s="43" t="s">
        <v>29</v>
      </c>
    </row>
    <row r="21" spans="1:6" ht="12.75" customHeight="1">
      <c r="A21" s="100" t="s">
        <v>306</v>
      </c>
      <c r="B21" s="14" t="s">
        <v>293</v>
      </c>
      <c r="C21" s="142" t="s">
        <v>186</v>
      </c>
      <c r="D21" s="153"/>
      <c r="E21" s="27"/>
      <c r="F21" s="96">
        <f>$D$20*E21</f>
        <v>0</v>
      </c>
    </row>
    <row r="22" spans="1:6" ht="12.75">
      <c r="A22" s="101"/>
      <c r="B22" s="14" t="s">
        <v>255</v>
      </c>
      <c r="C22" s="142" t="s">
        <v>256</v>
      </c>
      <c r="D22" s="153"/>
      <c r="E22" s="27"/>
      <c r="F22" s="96">
        <f>$D$20*E22</f>
        <v>0</v>
      </c>
    </row>
    <row r="23" spans="1:6" ht="12.75">
      <c r="A23" s="101"/>
      <c r="B23" s="154" t="s">
        <v>187</v>
      </c>
      <c r="C23" s="155"/>
      <c r="D23" s="24">
        <v>11</v>
      </c>
      <c r="E23" s="43" t="s">
        <v>28</v>
      </c>
      <c r="F23" s="43" t="s">
        <v>29</v>
      </c>
    </row>
    <row r="24" spans="1:6" ht="12.75">
      <c r="A24" s="101"/>
      <c r="B24" s="15" t="s">
        <v>142</v>
      </c>
      <c r="C24" s="151" t="s">
        <v>134</v>
      </c>
      <c r="D24" s="152"/>
      <c r="E24" s="27"/>
      <c r="F24" s="96">
        <f>$D$23*E24</f>
        <v>0</v>
      </c>
    </row>
    <row r="25" spans="1:6" ht="12.75">
      <c r="A25" s="101"/>
      <c r="B25" s="11" t="s">
        <v>295</v>
      </c>
      <c r="C25" s="117" t="s">
        <v>257</v>
      </c>
      <c r="D25" s="121"/>
      <c r="E25" s="27"/>
      <c r="F25" s="96">
        <f>$D$23*E25</f>
        <v>0</v>
      </c>
    </row>
    <row r="26" spans="1:6" ht="13.5" thickBot="1">
      <c r="A26" s="101"/>
      <c r="B26" s="160" t="s">
        <v>296</v>
      </c>
      <c r="C26" s="161"/>
      <c r="D26" s="161"/>
      <c r="E26" s="162"/>
      <c r="F26" s="162"/>
    </row>
    <row r="27" spans="1:6" ht="16.5" thickBot="1">
      <c r="A27" s="101"/>
      <c r="B27" s="12"/>
      <c r="C27" s="8" t="s">
        <v>309</v>
      </c>
      <c r="D27" s="23"/>
      <c r="E27" s="92">
        <f>SUM(E3,E5:E11,E13:E17,E19,E21:E22,E24:E25)</f>
        <v>0</v>
      </c>
      <c r="F27" s="92">
        <f>SUM(F3,F5:F11,F13:F17,F19,F21:F22,F24:F25)</f>
        <v>0</v>
      </c>
    </row>
    <row r="28" spans="1:4" ht="12.75" customHeight="1">
      <c r="A28" s="101"/>
      <c r="B28"/>
      <c r="D28"/>
    </row>
    <row r="29" spans="1:4" ht="12.75">
      <c r="A29" s="101"/>
      <c r="B29"/>
      <c r="D29"/>
    </row>
    <row r="30" spans="1:4" ht="12.75">
      <c r="A30" s="101"/>
      <c r="B30"/>
      <c r="D30"/>
    </row>
    <row r="31" spans="1:4" ht="12.75">
      <c r="A31" s="101"/>
      <c r="B31"/>
      <c r="D31"/>
    </row>
    <row r="32" spans="1:4" ht="12.75">
      <c r="A32" s="101"/>
      <c r="B32"/>
      <c r="D32"/>
    </row>
    <row r="33" spans="1:4" ht="12.75">
      <c r="A33" s="101"/>
      <c r="B33"/>
      <c r="D33"/>
    </row>
    <row r="34" spans="1:4" ht="12.75">
      <c r="A34" s="101"/>
      <c r="B34"/>
      <c r="D34"/>
    </row>
    <row r="35" spans="1:4" ht="12.75">
      <c r="A35" s="101"/>
      <c r="B35"/>
      <c r="D35"/>
    </row>
    <row r="36" spans="1:4" ht="12.75">
      <c r="A36" s="101"/>
      <c r="B36"/>
      <c r="D36"/>
    </row>
    <row r="37" spans="1:4" ht="12.75">
      <c r="A37" s="101"/>
      <c r="B37"/>
      <c r="D37"/>
    </row>
    <row r="38" spans="1:4" ht="12.75">
      <c r="A38" s="101"/>
      <c r="B38"/>
      <c r="D38"/>
    </row>
    <row r="39" spans="1:4" ht="12.75">
      <c r="A39" s="101"/>
      <c r="B39"/>
      <c r="D39"/>
    </row>
    <row r="40" spans="1:4" ht="12.75">
      <c r="A40" s="101"/>
      <c r="B40"/>
      <c r="D40"/>
    </row>
    <row r="41" spans="1:4" ht="12.75">
      <c r="A41" s="101"/>
      <c r="B41"/>
      <c r="D41"/>
    </row>
    <row r="42" spans="1:4" ht="12.75">
      <c r="A42" s="101"/>
      <c r="B42"/>
      <c r="D42"/>
    </row>
    <row r="43" spans="1:4" ht="12.75">
      <c r="A43" s="101"/>
      <c r="B43"/>
      <c r="D43"/>
    </row>
    <row r="44" spans="1:4" ht="9" customHeight="1" thickBot="1">
      <c r="A44" s="101"/>
      <c r="B44"/>
      <c r="D44"/>
    </row>
    <row r="45" spans="1:4" ht="13.5" hidden="1" thickBot="1">
      <c r="A45" s="101"/>
      <c r="B45"/>
      <c r="D45"/>
    </row>
    <row r="46" spans="1:4" ht="13.5" hidden="1" thickBot="1">
      <c r="A46" s="102"/>
      <c r="B46"/>
      <c r="D46"/>
    </row>
    <row r="47" spans="1:4" ht="12.75" customHeight="1">
      <c r="A47" s="103" t="s">
        <v>307</v>
      </c>
      <c r="B47"/>
      <c r="D47"/>
    </row>
    <row r="48" spans="1:4" ht="12.75" customHeight="1">
      <c r="A48" s="104"/>
      <c r="B48"/>
      <c r="D48"/>
    </row>
    <row r="49" ht="12.75">
      <c r="A49" s="104"/>
    </row>
    <row r="50" ht="13.5" thickBot="1">
      <c r="A50" s="105"/>
    </row>
  </sheetData>
  <sheetProtection/>
  <mergeCells count="35">
    <mergeCell ref="B2:C2"/>
    <mergeCell ref="B1:C1"/>
    <mergeCell ref="A18:A20"/>
    <mergeCell ref="A21:A46"/>
    <mergeCell ref="A47:A50"/>
    <mergeCell ref="C14:D14"/>
    <mergeCell ref="C19:D19"/>
    <mergeCell ref="C24:D24"/>
    <mergeCell ref="C3:D3"/>
    <mergeCell ref="B26:F26"/>
    <mergeCell ref="C15:D15"/>
    <mergeCell ref="C16:D16"/>
    <mergeCell ref="C21:D21"/>
    <mergeCell ref="B18:C18"/>
    <mergeCell ref="C25:D25"/>
    <mergeCell ref="B20:C20"/>
    <mergeCell ref="B23:C23"/>
    <mergeCell ref="C22:D22"/>
    <mergeCell ref="C17:D17"/>
    <mergeCell ref="B4:C4"/>
    <mergeCell ref="C13:D13"/>
    <mergeCell ref="C6:D6"/>
    <mergeCell ref="C7:D7"/>
    <mergeCell ref="C8:D8"/>
    <mergeCell ref="B12:C12"/>
    <mergeCell ref="C10:D10"/>
    <mergeCell ref="C11:D11"/>
    <mergeCell ref="C9:D9"/>
    <mergeCell ref="C5:D5"/>
    <mergeCell ref="A2:A4"/>
    <mergeCell ref="A5:A7"/>
    <mergeCell ref="A8:A9"/>
    <mergeCell ref="A10:A12"/>
    <mergeCell ref="A13:A14"/>
    <mergeCell ref="A15:A17"/>
  </mergeCells>
  <printOptions/>
  <pageMargins left="0.5" right="0.25" top="0.5" bottom="0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Layout" workbookViewId="0" topLeftCell="A23">
      <selection activeCell="E44" sqref="E44:F44"/>
    </sheetView>
  </sheetViews>
  <sheetFormatPr defaultColWidth="9.140625" defaultRowHeight="12.75"/>
  <cols>
    <col min="1" max="1" width="33.421875" style="0" customWidth="1"/>
    <col min="2" max="2" width="7.00390625" style="0" customWidth="1"/>
    <col min="3" max="3" width="28.7109375" style="0" customWidth="1"/>
    <col min="4" max="4" width="7.7109375" style="20" customWidth="1"/>
    <col min="5" max="5" width="10.421875" style="81" customWidth="1"/>
    <col min="6" max="6" width="10.57421875" style="0" customWidth="1"/>
  </cols>
  <sheetData>
    <row r="1" spans="1:6" ht="129" customHeight="1" thickBot="1">
      <c r="A1" s="60" t="s">
        <v>302</v>
      </c>
      <c r="B1" s="129" t="s">
        <v>297</v>
      </c>
      <c r="C1" s="130"/>
      <c r="D1" s="71" t="s">
        <v>89</v>
      </c>
      <c r="E1" s="44" t="s">
        <v>298</v>
      </c>
      <c r="F1" s="61" t="s">
        <v>299</v>
      </c>
    </row>
    <row r="2" spans="1:6" ht="13.5" thickBot="1">
      <c r="A2" s="143">
        <f>'HBs &amp; tubs'!A2:A4</f>
        <v>0</v>
      </c>
      <c r="B2" s="114" t="s">
        <v>209</v>
      </c>
      <c r="C2" s="169"/>
      <c r="D2" s="31">
        <v>5</v>
      </c>
      <c r="E2" s="47" t="s">
        <v>28</v>
      </c>
      <c r="F2" s="47" t="s">
        <v>29</v>
      </c>
    </row>
    <row r="3" spans="1:6" ht="13.5" thickBot="1">
      <c r="A3" s="144"/>
      <c r="B3" s="36" t="s">
        <v>152</v>
      </c>
      <c r="C3" s="167" t="s">
        <v>214</v>
      </c>
      <c r="D3" s="170"/>
      <c r="E3" s="49"/>
      <c r="F3" s="93">
        <f>D2*E3</f>
        <v>0</v>
      </c>
    </row>
    <row r="4" spans="1:6" ht="13.5" thickBot="1">
      <c r="A4" s="145"/>
      <c r="B4" s="36"/>
      <c r="C4" s="75" t="s">
        <v>213</v>
      </c>
      <c r="D4" s="74"/>
      <c r="E4" s="86"/>
      <c r="F4" s="64"/>
    </row>
    <row r="5" spans="1:6" ht="13.5" thickBot="1">
      <c r="A5" s="106" t="s">
        <v>324</v>
      </c>
      <c r="B5" s="9" t="s">
        <v>153</v>
      </c>
      <c r="C5" s="35" t="s">
        <v>154</v>
      </c>
      <c r="D5" s="40"/>
      <c r="E5" s="49"/>
      <c r="F5" s="94">
        <f>D2*E5</f>
        <v>0</v>
      </c>
    </row>
    <row r="6" spans="1:6" ht="13.5" thickBot="1">
      <c r="A6" s="107"/>
      <c r="B6" s="114" t="s">
        <v>209</v>
      </c>
      <c r="C6" s="116"/>
      <c r="D6" s="16">
        <v>6</v>
      </c>
      <c r="E6" s="63" t="s">
        <v>28</v>
      </c>
      <c r="F6" s="63" t="s">
        <v>29</v>
      </c>
    </row>
    <row r="7" spans="1:6" ht="13.5" thickBot="1">
      <c r="A7" s="108"/>
      <c r="B7" s="9" t="s">
        <v>138</v>
      </c>
      <c r="C7" s="26" t="s">
        <v>155</v>
      </c>
      <c r="D7" s="16"/>
      <c r="E7" s="49"/>
      <c r="F7" s="94">
        <f>D6*E7</f>
        <v>0</v>
      </c>
    </row>
    <row r="8" spans="1:6" ht="12.75">
      <c r="A8" s="103" t="s">
        <v>303</v>
      </c>
      <c r="B8" s="114" t="s">
        <v>151</v>
      </c>
      <c r="C8" s="115"/>
      <c r="D8" s="65"/>
      <c r="E8" s="87"/>
      <c r="F8" s="42"/>
    </row>
    <row r="9" spans="1:6" s="3" customFormat="1" ht="13.5" thickBot="1">
      <c r="A9" s="105"/>
      <c r="B9" s="134" t="s">
        <v>150</v>
      </c>
      <c r="C9" s="120"/>
      <c r="D9" s="24">
        <v>5</v>
      </c>
      <c r="E9" s="43" t="s">
        <v>28</v>
      </c>
      <c r="F9" s="43" t="s">
        <v>29</v>
      </c>
    </row>
    <row r="10" spans="1:6" s="2" customFormat="1" ht="12.75">
      <c r="A10" s="146">
        <f>'HBs &amp; tubs'!A10:A12</f>
        <v>0</v>
      </c>
      <c r="B10" s="9" t="s">
        <v>66</v>
      </c>
      <c r="C10" s="117" t="s">
        <v>215</v>
      </c>
      <c r="D10" s="121"/>
      <c r="E10" s="27"/>
      <c r="F10" s="95">
        <f>$D$9*E10</f>
        <v>0</v>
      </c>
    </row>
    <row r="11" spans="1:6" ht="12.75">
      <c r="A11" s="147"/>
      <c r="B11" s="9" t="s">
        <v>91</v>
      </c>
      <c r="C11" s="117" t="s">
        <v>216</v>
      </c>
      <c r="D11" s="121"/>
      <c r="E11" s="27"/>
      <c r="F11" s="95">
        <f>$D$9*E11</f>
        <v>0</v>
      </c>
    </row>
    <row r="12" spans="1:6" ht="13.5" thickBot="1">
      <c r="A12" s="148"/>
      <c r="B12" s="9" t="s">
        <v>67</v>
      </c>
      <c r="C12" s="117" t="s">
        <v>217</v>
      </c>
      <c r="D12" s="121"/>
      <c r="E12" s="27"/>
      <c r="F12" s="95">
        <f>$D$9*E12</f>
        <v>0</v>
      </c>
    </row>
    <row r="13" spans="1:6" ht="12.75">
      <c r="A13" s="103" t="s">
        <v>304</v>
      </c>
      <c r="B13" s="9" t="s">
        <v>68</v>
      </c>
      <c r="C13" s="117" t="s">
        <v>218</v>
      </c>
      <c r="D13" s="121"/>
      <c r="E13" s="27"/>
      <c r="F13" s="95">
        <f>$D$9*E13</f>
        <v>0</v>
      </c>
    </row>
    <row r="14" spans="1:6" ht="13.5" thickBot="1">
      <c r="A14" s="105"/>
      <c r="B14" s="9" t="s">
        <v>69</v>
      </c>
      <c r="C14" s="117" t="s">
        <v>219</v>
      </c>
      <c r="D14" s="121"/>
      <c r="E14" s="27"/>
      <c r="F14" s="95">
        <f>$D$9*E14</f>
        <v>0</v>
      </c>
    </row>
    <row r="15" spans="1:6" s="3" customFormat="1" ht="12.75">
      <c r="A15" s="146">
        <f>'HBs &amp; tubs'!A15:A17</f>
        <v>0</v>
      </c>
      <c r="B15" s="134" t="s">
        <v>132</v>
      </c>
      <c r="C15" s="120"/>
      <c r="D15" s="16">
        <v>5</v>
      </c>
      <c r="E15" s="43" t="s">
        <v>28</v>
      </c>
      <c r="F15" s="43" t="s">
        <v>29</v>
      </c>
    </row>
    <row r="16" spans="1:6" s="3" customFormat="1" ht="13.5" thickBot="1">
      <c r="A16" s="147"/>
      <c r="B16" s="163" t="s">
        <v>310</v>
      </c>
      <c r="C16" s="164"/>
      <c r="D16" s="165"/>
      <c r="E16" s="88"/>
      <c r="F16" s="62"/>
    </row>
    <row r="17" spans="1:8" ht="13.5" thickBot="1">
      <c r="A17" s="148"/>
      <c r="B17" s="10" t="s">
        <v>234</v>
      </c>
      <c r="C17" s="117" t="s">
        <v>233</v>
      </c>
      <c r="D17" s="121"/>
      <c r="E17" s="49"/>
      <c r="F17" s="94">
        <f>D15*E17</f>
        <v>0</v>
      </c>
      <c r="H17" s="3"/>
    </row>
    <row r="18" spans="1:8" ht="12.75">
      <c r="A18" s="146">
        <f>'HBs &amp; tubs'!A18:A20</f>
        <v>0</v>
      </c>
      <c r="B18" s="134" t="s">
        <v>86</v>
      </c>
      <c r="C18" s="120"/>
      <c r="D18" s="16">
        <v>5</v>
      </c>
      <c r="E18" s="43" t="s">
        <v>28</v>
      </c>
      <c r="F18" s="43" t="s">
        <v>29</v>
      </c>
      <c r="H18" s="3"/>
    </row>
    <row r="19" spans="1:8" ht="12.75">
      <c r="A19" s="147"/>
      <c r="B19" s="10" t="s">
        <v>248</v>
      </c>
      <c r="C19" s="117" t="s">
        <v>211</v>
      </c>
      <c r="D19" s="121"/>
      <c r="E19" s="27"/>
      <c r="F19" s="95">
        <f>$D$18*E19</f>
        <v>0</v>
      </c>
      <c r="H19" s="3"/>
    </row>
    <row r="20" spans="1:6" ht="13.5" thickBot="1">
      <c r="A20" s="148"/>
      <c r="B20" s="10" t="s">
        <v>121</v>
      </c>
      <c r="C20" s="117" t="s">
        <v>210</v>
      </c>
      <c r="D20" s="121"/>
      <c r="E20" s="27"/>
      <c r="F20" s="95">
        <f>$D$18*E20</f>
        <v>0</v>
      </c>
    </row>
    <row r="21" spans="1:6" ht="12.75">
      <c r="A21" s="100" t="s">
        <v>306</v>
      </c>
      <c r="B21" s="10" t="s">
        <v>122</v>
      </c>
      <c r="C21" s="117" t="s">
        <v>212</v>
      </c>
      <c r="D21" s="121"/>
      <c r="E21" s="27"/>
      <c r="F21" s="95">
        <f>$D$18*E21</f>
        <v>0</v>
      </c>
    </row>
    <row r="22" spans="1:6" ht="12.75">
      <c r="A22" s="101"/>
      <c r="B22" s="134" t="s">
        <v>87</v>
      </c>
      <c r="C22" s="120"/>
      <c r="D22" s="16">
        <v>5</v>
      </c>
      <c r="E22" s="43" t="s">
        <v>28</v>
      </c>
      <c r="F22" s="43" t="s">
        <v>29</v>
      </c>
    </row>
    <row r="23" spans="1:6" ht="12.75">
      <c r="A23" s="101"/>
      <c r="B23" s="10" t="s">
        <v>70</v>
      </c>
      <c r="C23" s="117" t="s">
        <v>0</v>
      </c>
      <c r="D23" s="121"/>
      <c r="E23" s="27"/>
      <c r="F23" s="95">
        <f>$D$22*E23</f>
        <v>0</v>
      </c>
    </row>
    <row r="24" spans="1:6" ht="12.75">
      <c r="A24" s="101"/>
      <c r="B24" s="10" t="s">
        <v>71</v>
      </c>
      <c r="C24" s="117" t="s">
        <v>258</v>
      </c>
      <c r="D24" s="121"/>
      <c r="E24" s="27"/>
      <c r="F24" s="95">
        <f>$D$22*E24</f>
        <v>0</v>
      </c>
    </row>
    <row r="25" spans="1:6" ht="12.75">
      <c r="A25" s="101"/>
      <c r="B25" s="10" t="s">
        <v>72</v>
      </c>
      <c r="C25" s="117" t="s">
        <v>1</v>
      </c>
      <c r="D25" s="121"/>
      <c r="E25" s="27"/>
      <c r="F25" s="95">
        <f>$D$22*E25</f>
        <v>0</v>
      </c>
    </row>
    <row r="26" spans="1:6" ht="12.75">
      <c r="A26" s="101"/>
      <c r="B26" s="10" t="s">
        <v>73</v>
      </c>
      <c r="C26" s="117" t="s">
        <v>2</v>
      </c>
      <c r="D26" s="121"/>
      <c r="E26" s="27"/>
      <c r="F26" s="95">
        <f>$D$22*E26</f>
        <v>0</v>
      </c>
    </row>
    <row r="27" spans="1:6" ht="12.75">
      <c r="A27" s="101"/>
      <c r="B27" s="134" t="s">
        <v>88</v>
      </c>
      <c r="C27" s="120"/>
      <c r="D27" s="16">
        <v>5</v>
      </c>
      <c r="E27" s="43" t="s">
        <v>28</v>
      </c>
      <c r="F27" s="43" t="s">
        <v>29</v>
      </c>
    </row>
    <row r="28" spans="1:6" ht="12.75">
      <c r="A28" s="101"/>
      <c r="B28" s="10" t="s">
        <v>259</v>
      </c>
      <c r="C28" s="117" t="s">
        <v>260</v>
      </c>
      <c r="D28" s="121"/>
      <c r="E28" s="27"/>
      <c r="F28" s="95">
        <f aca="true" t="shared" si="0" ref="F28:F33">$D$27*E28</f>
        <v>0</v>
      </c>
    </row>
    <row r="29" spans="1:6" ht="12.75">
      <c r="A29" s="101"/>
      <c r="B29" s="10" t="s">
        <v>75</v>
      </c>
      <c r="C29" s="117" t="s">
        <v>159</v>
      </c>
      <c r="D29" s="121"/>
      <c r="E29" s="27"/>
      <c r="F29" s="95">
        <f t="shared" si="0"/>
        <v>0</v>
      </c>
    </row>
    <row r="30" spans="1:6" ht="12.75">
      <c r="A30" s="101"/>
      <c r="B30" s="10" t="s">
        <v>76</v>
      </c>
      <c r="C30" s="117" t="s">
        <v>3</v>
      </c>
      <c r="D30" s="121"/>
      <c r="E30" s="27"/>
      <c r="F30" s="95">
        <f t="shared" si="0"/>
        <v>0</v>
      </c>
    </row>
    <row r="31" spans="1:6" ht="12.75">
      <c r="A31" s="101"/>
      <c r="B31" s="10" t="s">
        <v>77</v>
      </c>
      <c r="C31" s="117" t="s">
        <v>4</v>
      </c>
      <c r="D31" s="121"/>
      <c r="E31" s="27"/>
      <c r="F31" s="95">
        <f t="shared" si="0"/>
        <v>0</v>
      </c>
    </row>
    <row r="32" spans="1:6" ht="12.75">
      <c r="A32" s="101"/>
      <c r="B32" s="10" t="s">
        <v>78</v>
      </c>
      <c r="C32" s="117" t="s">
        <v>5</v>
      </c>
      <c r="D32" s="121"/>
      <c r="E32" s="27"/>
      <c r="F32" s="95">
        <f t="shared" si="0"/>
        <v>0</v>
      </c>
    </row>
    <row r="33" spans="1:6" ht="12.75">
      <c r="A33" s="101"/>
      <c r="B33" s="10" t="s">
        <v>123</v>
      </c>
      <c r="C33" s="117" t="s">
        <v>108</v>
      </c>
      <c r="D33" s="166"/>
      <c r="E33" s="27"/>
      <c r="F33" s="95">
        <f t="shared" si="0"/>
        <v>0</v>
      </c>
    </row>
    <row r="34" spans="1:6" ht="12.75">
      <c r="A34" s="101"/>
      <c r="B34" s="134" t="s">
        <v>133</v>
      </c>
      <c r="C34" s="120"/>
      <c r="D34" s="16">
        <v>5</v>
      </c>
      <c r="E34" s="43" t="s">
        <v>28</v>
      </c>
      <c r="F34" s="43" t="s">
        <v>29</v>
      </c>
    </row>
    <row r="35" spans="1:6" ht="12.75">
      <c r="A35" s="101"/>
      <c r="B35" s="10" t="s">
        <v>82</v>
      </c>
      <c r="C35" s="117" t="s">
        <v>109</v>
      </c>
      <c r="D35" s="121"/>
      <c r="E35" s="27"/>
      <c r="F35" s="95">
        <f>$D$34*E35</f>
        <v>0</v>
      </c>
    </row>
    <row r="36" spans="1:6" ht="12.75">
      <c r="A36" s="101"/>
      <c r="B36" s="10" t="s">
        <v>83</v>
      </c>
      <c r="C36" s="117" t="s">
        <v>235</v>
      </c>
      <c r="D36" s="121"/>
      <c r="E36" s="27"/>
      <c r="F36" s="95">
        <f>$D$34*E36</f>
        <v>0</v>
      </c>
    </row>
    <row r="37" spans="1:6" ht="12.75">
      <c r="A37" s="101"/>
      <c r="B37" s="10" t="s">
        <v>79</v>
      </c>
      <c r="C37" s="117" t="s">
        <v>203</v>
      </c>
      <c r="D37" s="121"/>
      <c r="E37" s="27"/>
      <c r="F37" s="95">
        <f>$D$34*E37</f>
        <v>0</v>
      </c>
    </row>
    <row r="38" spans="1:6" ht="12.75">
      <c r="A38" s="101"/>
      <c r="B38" s="10" t="s">
        <v>80</v>
      </c>
      <c r="C38" s="117" t="s">
        <v>204</v>
      </c>
      <c r="D38" s="121"/>
      <c r="E38" s="27"/>
      <c r="F38" s="95">
        <f>$D$34*E38</f>
        <v>0</v>
      </c>
    </row>
    <row r="39" spans="1:6" ht="12.75">
      <c r="A39" s="101"/>
      <c r="B39" s="134" t="s">
        <v>160</v>
      </c>
      <c r="C39" s="120"/>
      <c r="D39" s="16">
        <v>5</v>
      </c>
      <c r="E39" s="43" t="s">
        <v>28</v>
      </c>
      <c r="F39" s="43" t="s">
        <v>29</v>
      </c>
    </row>
    <row r="40" spans="1:6" ht="12.75">
      <c r="A40" s="101"/>
      <c r="B40" s="10" t="s">
        <v>84</v>
      </c>
      <c r="C40" s="167" t="s">
        <v>110</v>
      </c>
      <c r="D40" s="168"/>
      <c r="E40" s="27"/>
      <c r="F40" s="96">
        <f>$D$39*E40</f>
        <v>0</v>
      </c>
    </row>
    <row r="41" spans="1:6" ht="12.75">
      <c r="A41" s="101"/>
      <c r="B41" s="29" t="s">
        <v>81</v>
      </c>
      <c r="C41" s="30" t="s">
        <v>161</v>
      </c>
      <c r="D41" s="22"/>
      <c r="E41" s="27"/>
      <c r="F41" s="96">
        <f>$D$39*E41</f>
        <v>0</v>
      </c>
    </row>
    <row r="42" spans="1:6" ht="12.75">
      <c r="A42" s="101"/>
      <c r="B42" s="134" t="s">
        <v>162</v>
      </c>
      <c r="C42" s="120"/>
      <c r="D42" s="24">
        <v>6</v>
      </c>
      <c r="E42" s="43" t="s">
        <v>28</v>
      </c>
      <c r="F42" s="43" t="s">
        <v>29</v>
      </c>
    </row>
    <row r="43" spans="1:6" ht="13.5" thickBot="1">
      <c r="A43" s="101"/>
      <c r="B43" s="10" t="s">
        <v>74</v>
      </c>
      <c r="C43" s="117" t="s">
        <v>118</v>
      </c>
      <c r="D43" s="121"/>
      <c r="E43" s="48"/>
      <c r="F43" s="97">
        <f>D42*E43</f>
        <v>0</v>
      </c>
    </row>
    <row r="44" spans="1:6" ht="16.5" thickBot="1">
      <c r="A44" s="101"/>
      <c r="B44" s="34"/>
      <c r="C44" s="8" t="s">
        <v>106</v>
      </c>
      <c r="D44" s="23"/>
      <c r="E44" s="92">
        <f>SUM(E3,E5,E7,E10:E14,E17,E19:E21,E23:E26,E28:E33,E35:E38,E40:E41,E43)</f>
        <v>0</v>
      </c>
      <c r="F44" s="99">
        <f>SUM(F3,F5,F7,F10:F14,F17,F19:F21,F23:F26,F28:F33,F35:F38,F40:F41,F43)</f>
        <v>0</v>
      </c>
    </row>
    <row r="45" ht="12.75">
      <c r="A45" s="101"/>
    </row>
    <row r="46" ht="13.5" thickBot="1">
      <c r="A46" s="102"/>
    </row>
    <row r="47" spans="1:6" ht="12.75">
      <c r="A47" s="103" t="s">
        <v>311</v>
      </c>
      <c r="B47" s="1"/>
      <c r="C47" s="13"/>
      <c r="D47" s="19"/>
      <c r="E47" s="89"/>
      <c r="F47" s="1"/>
    </row>
    <row r="48" ht="12.75">
      <c r="A48" s="104"/>
    </row>
    <row r="49" ht="12.75">
      <c r="A49" s="104"/>
    </row>
    <row r="50" ht="13.5" thickBot="1">
      <c r="A50" s="105"/>
    </row>
  </sheetData>
  <sheetProtection/>
  <mergeCells count="48">
    <mergeCell ref="C10:D10"/>
    <mergeCell ref="C11:D11"/>
    <mergeCell ref="B2:C2"/>
    <mergeCell ref="B9:C9"/>
    <mergeCell ref="A15:A17"/>
    <mergeCell ref="A18:A20"/>
    <mergeCell ref="C3:D3"/>
    <mergeCell ref="B6:C6"/>
    <mergeCell ref="C24:D24"/>
    <mergeCell ref="C12:D12"/>
    <mergeCell ref="C17:D17"/>
    <mergeCell ref="B15:C15"/>
    <mergeCell ref="C13:D13"/>
    <mergeCell ref="C14:D14"/>
    <mergeCell ref="B18:C18"/>
    <mergeCell ref="C20:D20"/>
    <mergeCell ref="C21:D21"/>
    <mergeCell ref="C23:D23"/>
    <mergeCell ref="C43:D43"/>
    <mergeCell ref="C40:D40"/>
    <mergeCell ref="B39:C39"/>
    <mergeCell ref="C25:D25"/>
    <mergeCell ref="C31:D31"/>
    <mergeCell ref="C26:D26"/>
    <mergeCell ref="C29:D29"/>
    <mergeCell ref="B27:C27"/>
    <mergeCell ref="C30:D30"/>
    <mergeCell ref="C38:D38"/>
    <mergeCell ref="C35:D35"/>
    <mergeCell ref="C36:D36"/>
    <mergeCell ref="B34:C34"/>
    <mergeCell ref="B42:C42"/>
    <mergeCell ref="C37:D37"/>
    <mergeCell ref="B8:C8"/>
    <mergeCell ref="C33:D33"/>
    <mergeCell ref="C32:D32"/>
    <mergeCell ref="B22:C22"/>
    <mergeCell ref="C19:D19"/>
    <mergeCell ref="A21:A46"/>
    <mergeCell ref="A47:A50"/>
    <mergeCell ref="B16:D16"/>
    <mergeCell ref="B1:C1"/>
    <mergeCell ref="A2:A4"/>
    <mergeCell ref="A5:A7"/>
    <mergeCell ref="A8:A9"/>
    <mergeCell ref="A10:A12"/>
    <mergeCell ref="A13:A14"/>
    <mergeCell ref="C28:D28"/>
  </mergeCells>
  <printOptions/>
  <pageMargins left="0.5" right="0.25" top="0.25" bottom="0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6">
      <selection activeCell="E45" sqref="E45"/>
    </sheetView>
  </sheetViews>
  <sheetFormatPr defaultColWidth="9.140625" defaultRowHeight="12.75"/>
  <cols>
    <col min="1" max="1" width="31.421875" style="0" customWidth="1"/>
    <col min="2" max="2" width="7.00390625" style="0" customWidth="1"/>
    <col min="3" max="3" width="28.7109375" style="0" customWidth="1"/>
    <col min="4" max="4" width="7.7109375" style="20" customWidth="1"/>
    <col min="5" max="5" width="10.421875" style="0" customWidth="1"/>
    <col min="6" max="6" width="10.57421875" style="0" customWidth="1"/>
  </cols>
  <sheetData>
    <row r="1" spans="1:6" ht="135" customHeight="1" thickBot="1">
      <c r="A1" s="60" t="s">
        <v>302</v>
      </c>
      <c r="B1" s="129" t="s">
        <v>297</v>
      </c>
      <c r="C1" s="130"/>
      <c r="D1" s="71" t="s">
        <v>89</v>
      </c>
      <c r="E1" s="44" t="s">
        <v>298</v>
      </c>
      <c r="F1" s="61" t="s">
        <v>299</v>
      </c>
    </row>
    <row r="2" spans="1:6" ht="12.75">
      <c r="A2" s="143">
        <f>'HBs &amp; tubs'!A2:A4</f>
        <v>0</v>
      </c>
      <c r="B2" s="173" t="s">
        <v>163</v>
      </c>
      <c r="C2" s="174"/>
      <c r="D2" s="16">
        <v>29</v>
      </c>
      <c r="E2" s="43" t="s">
        <v>28</v>
      </c>
      <c r="F2" s="43" t="s">
        <v>29</v>
      </c>
    </row>
    <row r="3" spans="1:6" ht="12.75">
      <c r="A3" s="144"/>
      <c r="B3" s="175" t="s">
        <v>314</v>
      </c>
      <c r="C3" s="126"/>
      <c r="D3" s="126"/>
      <c r="E3" s="126"/>
      <c r="F3" s="126"/>
    </row>
    <row r="4" spans="1:6" ht="13.5" thickBot="1">
      <c r="A4" s="145"/>
      <c r="B4" s="7" t="s">
        <v>169</v>
      </c>
      <c r="C4" s="117" t="s">
        <v>205</v>
      </c>
      <c r="D4" s="166"/>
      <c r="E4" s="27"/>
      <c r="F4" s="84">
        <f aca="true" t="shared" si="0" ref="F4:F9">$D$2*E4</f>
        <v>0</v>
      </c>
    </row>
    <row r="5" spans="1:6" ht="12.75">
      <c r="A5" s="106" t="s">
        <v>324</v>
      </c>
      <c r="B5" s="7" t="s">
        <v>170</v>
      </c>
      <c r="C5" s="117" t="s">
        <v>164</v>
      </c>
      <c r="D5" s="166"/>
      <c r="E5" s="27"/>
      <c r="F5" s="84">
        <f t="shared" si="0"/>
        <v>0</v>
      </c>
    </row>
    <row r="6" spans="1:6" ht="12.75">
      <c r="A6" s="107"/>
      <c r="B6" s="7" t="s">
        <v>171</v>
      </c>
      <c r="C6" s="117" t="s">
        <v>165</v>
      </c>
      <c r="D6" s="121"/>
      <c r="E6" s="27"/>
      <c r="F6" s="84">
        <f t="shared" si="0"/>
        <v>0</v>
      </c>
    </row>
    <row r="7" spans="1:6" ht="13.5" thickBot="1">
      <c r="A7" s="108"/>
      <c r="B7" s="7" t="s">
        <v>172</v>
      </c>
      <c r="C7" s="117" t="s">
        <v>166</v>
      </c>
      <c r="D7" s="121"/>
      <c r="E7" s="27"/>
      <c r="F7" s="84">
        <f t="shared" si="0"/>
        <v>0</v>
      </c>
    </row>
    <row r="8" spans="1:6" ht="12.75">
      <c r="A8" s="103" t="s">
        <v>303</v>
      </c>
      <c r="B8" s="7" t="s">
        <v>173</v>
      </c>
      <c r="C8" s="117" t="s">
        <v>167</v>
      </c>
      <c r="D8" s="121"/>
      <c r="E8" s="27"/>
      <c r="F8" s="84">
        <f t="shared" si="0"/>
        <v>0</v>
      </c>
    </row>
    <row r="9" spans="1:6" ht="15" customHeight="1" thickBot="1">
      <c r="A9" s="105"/>
      <c r="B9" s="7" t="s">
        <v>174</v>
      </c>
      <c r="C9" s="117" t="s">
        <v>168</v>
      </c>
      <c r="D9" s="121"/>
      <c r="E9" s="27"/>
      <c r="F9" s="84">
        <f t="shared" si="0"/>
        <v>0</v>
      </c>
    </row>
    <row r="10" spans="1:6" ht="5.25" customHeight="1">
      <c r="A10" s="146">
        <f>'HBs &amp; tubs'!A10:A12</f>
        <v>0</v>
      </c>
      <c r="B10" s="171"/>
      <c r="C10" s="172"/>
      <c r="D10" s="139"/>
      <c r="E10" s="171"/>
      <c r="F10" s="172"/>
    </row>
    <row r="11" spans="1:6" ht="12.75">
      <c r="A11" s="147"/>
      <c r="B11" s="28" t="s">
        <v>263</v>
      </c>
      <c r="C11" s="41" t="s">
        <v>261</v>
      </c>
      <c r="D11" s="16">
        <v>33</v>
      </c>
      <c r="E11" s="27"/>
      <c r="F11" s="84">
        <f>D11*E11</f>
        <v>0</v>
      </c>
    </row>
    <row r="12" spans="1:6" ht="13.5" thickBot="1">
      <c r="A12" s="148"/>
      <c r="B12" s="38"/>
      <c r="C12" s="76" t="s">
        <v>262</v>
      </c>
      <c r="D12" s="77"/>
      <c r="E12" s="66"/>
      <c r="F12" s="67"/>
    </row>
    <row r="13" spans="1:6" ht="12.75">
      <c r="A13" s="103" t="s">
        <v>304</v>
      </c>
      <c r="B13" s="149" t="s">
        <v>179</v>
      </c>
      <c r="C13" s="150"/>
      <c r="D13" s="24">
        <v>21</v>
      </c>
      <c r="E13" s="43" t="s">
        <v>28</v>
      </c>
      <c r="F13" s="43" t="s">
        <v>29</v>
      </c>
    </row>
    <row r="14" spans="1:6" ht="13.5" thickBot="1">
      <c r="A14" s="105"/>
      <c r="B14" s="149" t="s">
        <v>316</v>
      </c>
      <c r="C14" s="150"/>
      <c r="D14" s="150"/>
      <c r="E14" s="150"/>
      <c r="F14" s="150"/>
    </row>
    <row r="15" spans="1:6" ht="12.75">
      <c r="A15" s="146">
        <f>'HBs &amp; tubs'!A15:A17</f>
        <v>0</v>
      </c>
      <c r="B15" s="7" t="s">
        <v>52</v>
      </c>
      <c r="C15" s="117" t="s">
        <v>10</v>
      </c>
      <c r="D15" s="121"/>
      <c r="E15" s="27"/>
      <c r="F15" s="84">
        <f>$D$13*E15</f>
        <v>0</v>
      </c>
    </row>
    <row r="16" spans="1:6" ht="12.75">
      <c r="A16" s="147"/>
      <c r="B16" s="7" t="s">
        <v>124</v>
      </c>
      <c r="C16" s="117" t="s">
        <v>11</v>
      </c>
      <c r="D16" s="121"/>
      <c r="E16" s="27"/>
      <c r="F16" s="84">
        <f aca="true" t="shared" si="1" ref="F16:F27">$D$13*E16</f>
        <v>0</v>
      </c>
    </row>
    <row r="17" spans="1:6" ht="13.5" thickBot="1">
      <c r="A17" s="148"/>
      <c r="B17" s="7" t="s">
        <v>54</v>
      </c>
      <c r="C17" s="117" t="s">
        <v>12</v>
      </c>
      <c r="D17" s="121"/>
      <c r="E17" s="27"/>
      <c r="F17" s="84">
        <f t="shared" si="1"/>
        <v>0</v>
      </c>
    </row>
    <row r="18" spans="1:6" ht="12.75">
      <c r="A18" s="146">
        <f>'HBs &amp; tubs'!A18:A20</f>
        <v>0</v>
      </c>
      <c r="B18" s="7" t="s">
        <v>55</v>
      </c>
      <c r="C18" s="117" t="s">
        <v>220</v>
      </c>
      <c r="D18" s="121"/>
      <c r="E18" s="27"/>
      <c r="F18" s="84">
        <f t="shared" si="1"/>
        <v>0</v>
      </c>
    </row>
    <row r="19" spans="1:6" ht="12.75">
      <c r="A19" s="147"/>
      <c r="B19" s="7" t="s">
        <v>125</v>
      </c>
      <c r="C19" s="117" t="s">
        <v>264</v>
      </c>
      <c r="D19" s="121"/>
      <c r="E19" s="27"/>
      <c r="F19" s="84">
        <f t="shared" si="1"/>
        <v>0</v>
      </c>
    </row>
    <row r="20" spans="1:6" ht="13.5" thickBot="1">
      <c r="A20" s="148"/>
      <c r="B20" s="7" t="s">
        <v>175</v>
      </c>
      <c r="C20" s="117" t="s">
        <v>265</v>
      </c>
      <c r="D20" s="121"/>
      <c r="E20" s="27"/>
      <c r="F20" s="84">
        <f t="shared" si="1"/>
        <v>0</v>
      </c>
    </row>
    <row r="21" spans="1:6" ht="12.75">
      <c r="A21" s="100" t="s">
        <v>306</v>
      </c>
      <c r="B21" s="7" t="s">
        <v>249</v>
      </c>
      <c r="C21" s="117" t="s">
        <v>139</v>
      </c>
      <c r="D21" s="121"/>
      <c r="E21" s="27"/>
      <c r="F21" s="84">
        <f t="shared" si="1"/>
        <v>0</v>
      </c>
    </row>
    <row r="22" spans="1:6" ht="12.75">
      <c r="A22" s="101"/>
      <c r="B22" s="7" t="s">
        <v>62</v>
      </c>
      <c r="C22" s="117" t="s">
        <v>140</v>
      </c>
      <c r="D22" s="121"/>
      <c r="E22" s="27"/>
      <c r="F22" s="84">
        <f t="shared" si="1"/>
        <v>0</v>
      </c>
    </row>
    <row r="23" spans="1:6" ht="12.75">
      <c r="A23" s="101"/>
      <c r="B23" s="7" t="s">
        <v>126</v>
      </c>
      <c r="C23" s="117" t="s">
        <v>19</v>
      </c>
      <c r="D23" s="121"/>
      <c r="E23" s="27"/>
      <c r="F23" s="84">
        <f t="shared" si="1"/>
        <v>0</v>
      </c>
    </row>
    <row r="24" spans="1:6" ht="12.75">
      <c r="A24" s="101"/>
      <c r="B24" s="7" t="s">
        <v>63</v>
      </c>
      <c r="C24" s="117" t="s">
        <v>146</v>
      </c>
      <c r="D24" s="121"/>
      <c r="E24" s="27"/>
      <c r="F24" s="84">
        <f t="shared" si="1"/>
        <v>0</v>
      </c>
    </row>
    <row r="25" spans="1:6" ht="12.75">
      <c r="A25" s="101"/>
      <c r="B25" s="7" t="s">
        <v>64</v>
      </c>
      <c r="C25" s="117" t="s">
        <v>136</v>
      </c>
      <c r="D25" s="121"/>
      <c r="E25" s="27"/>
      <c r="F25" s="84">
        <f t="shared" si="1"/>
        <v>0</v>
      </c>
    </row>
    <row r="26" spans="1:6" ht="12.75">
      <c r="A26" s="101"/>
      <c r="B26" s="7" t="s">
        <v>65</v>
      </c>
      <c r="C26" s="117" t="s">
        <v>176</v>
      </c>
      <c r="D26" s="121"/>
      <c r="E26" s="27"/>
      <c r="F26" s="84">
        <f t="shared" si="1"/>
        <v>0</v>
      </c>
    </row>
    <row r="27" spans="1:6" ht="12.75">
      <c r="A27" s="101"/>
      <c r="B27" s="11" t="s">
        <v>111</v>
      </c>
      <c r="C27" s="117" t="s">
        <v>102</v>
      </c>
      <c r="D27" s="121"/>
      <c r="E27" s="27"/>
      <c r="F27" s="84">
        <f t="shared" si="1"/>
        <v>0</v>
      </c>
    </row>
    <row r="28" spans="1:6" ht="12.75">
      <c r="A28" s="101"/>
      <c r="B28" s="173" t="s">
        <v>177</v>
      </c>
      <c r="C28" s="174"/>
      <c r="D28" s="16">
        <v>21</v>
      </c>
      <c r="E28" s="43" t="s">
        <v>28</v>
      </c>
      <c r="F28" s="43" t="s">
        <v>29</v>
      </c>
    </row>
    <row r="29" spans="1:6" ht="12.75">
      <c r="A29" s="101"/>
      <c r="B29" s="7" t="s">
        <v>53</v>
      </c>
      <c r="C29" s="117" t="s">
        <v>115</v>
      </c>
      <c r="D29" s="121"/>
      <c r="E29" s="27"/>
      <c r="F29" s="84">
        <f>D28*E29</f>
        <v>0</v>
      </c>
    </row>
    <row r="30" spans="1:6" ht="12.75">
      <c r="A30" s="101"/>
      <c r="B30" s="7" t="s">
        <v>61</v>
      </c>
      <c r="C30" s="117" t="s">
        <v>135</v>
      </c>
      <c r="D30" s="121"/>
      <c r="E30" s="27"/>
      <c r="F30" s="84">
        <f>D28*E30</f>
        <v>0</v>
      </c>
    </row>
    <row r="31" spans="1:6" ht="12.75">
      <c r="A31" s="101"/>
      <c r="B31" s="173" t="s">
        <v>178</v>
      </c>
      <c r="C31" s="174"/>
      <c r="D31" s="16">
        <v>21</v>
      </c>
      <c r="E31" s="43" t="s">
        <v>28</v>
      </c>
      <c r="F31" s="43" t="s">
        <v>29</v>
      </c>
    </row>
    <row r="32" spans="1:6" ht="12.75">
      <c r="A32" s="101"/>
      <c r="B32" s="7" t="s">
        <v>92</v>
      </c>
      <c r="C32" s="117" t="s">
        <v>13</v>
      </c>
      <c r="D32" s="121"/>
      <c r="E32" s="27"/>
      <c r="F32" s="84">
        <f>$D$31*E32</f>
        <v>0</v>
      </c>
    </row>
    <row r="33" spans="1:6" ht="12.75">
      <c r="A33" s="101"/>
      <c r="B33" s="7" t="s">
        <v>56</v>
      </c>
      <c r="C33" s="117" t="s">
        <v>266</v>
      </c>
      <c r="D33" s="121"/>
      <c r="E33" s="27"/>
      <c r="F33" s="84">
        <f aca="true" t="shared" si="2" ref="F33:F38">$D$31*E33</f>
        <v>0</v>
      </c>
    </row>
    <row r="34" spans="1:6" ht="12.75">
      <c r="A34" s="101"/>
      <c r="B34" s="7" t="s">
        <v>101</v>
      </c>
      <c r="C34" s="117" t="s">
        <v>14</v>
      </c>
      <c r="D34" s="121"/>
      <c r="E34" s="27"/>
      <c r="F34" s="84">
        <f t="shared" si="2"/>
        <v>0</v>
      </c>
    </row>
    <row r="35" spans="1:6" ht="12.75">
      <c r="A35" s="101"/>
      <c r="B35" s="7" t="s">
        <v>57</v>
      </c>
      <c r="C35" s="117" t="s">
        <v>15</v>
      </c>
      <c r="D35" s="121"/>
      <c r="E35" s="27"/>
      <c r="F35" s="84">
        <f t="shared" si="2"/>
        <v>0</v>
      </c>
    </row>
    <row r="36" spans="1:6" ht="12.75">
      <c r="A36" s="101"/>
      <c r="B36" s="7" t="s">
        <v>58</v>
      </c>
      <c r="C36" s="117" t="s">
        <v>16</v>
      </c>
      <c r="D36" s="121"/>
      <c r="E36" s="27"/>
      <c r="F36" s="84">
        <f t="shared" si="2"/>
        <v>0</v>
      </c>
    </row>
    <row r="37" spans="1:6" ht="12.75">
      <c r="A37" s="101"/>
      <c r="B37" s="7" t="s">
        <v>59</v>
      </c>
      <c r="C37" s="117" t="s">
        <v>17</v>
      </c>
      <c r="D37" s="121"/>
      <c r="E37" s="27"/>
      <c r="F37" s="84">
        <f t="shared" si="2"/>
        <v>0</v>
      </c>
    </row>
    <row r="38" spans="1:6" ht="13.5" thickBot="1">
      <c r="A38" s="101"/>
      <c r="B38" s="7" t="s">
        <v>60</v>
      </c>
      <c r="C38" s="117" t="s">
        <v>18</v>
      </c>
      <c r="D38" s="121"/>
      <c r="E38" s="27"/>
      <c r="F38" s="84">
        <f t="shared" si="2"/>
        <v>0</v>
      </c>
    </row>
    <row r="39" spans="1:6" ht="16.5" thickBot="1">
      <c r="A39" s="101"/>
      <c r="B39" s="12"/>
      <c r="C39" s="8" t="s">
        <v>107</v>
      </c>
      <c r="D39" s="23"/>
      <c r="E39" s="92">
        <f>SUM(E4,E5:E9,E11,E15:E23,E24:E27,E29:E30,E32:E38)</f>
        <v>0</v>
      </c>
      <c r="F39" s="90">
        <f>SUM(F4:F9,F11,F15:F23,F24:F27,F29:F30,F32:F38)</f>
        <v>0</v>
      </c>
    </row>
    <row r="40" ht="12.75">
      <c r="A40" s="101"/>
    </row>
    <row r="41" ht="12.75">
      <c r="A41" s="101"/>
    </row>
    <row r="42" ht="12.75">
      <c r="A42" s="101"/>
    </row>
    <row r="43" ht="12.75">
      <c r="A43" s="101"/>
    </row>
    <row r="44" ht="12.75">
      <c r="A44" s="101"/>
    </row>
    <row r="45" ht="12.75">
      <c r="A45" s="101"/>
    </row>
    <row r="46" ht="13.5" thickBot="1">
      <c r="A46" s="102"/>
    </row>
    <row r="47" ht="12.75">
      <c r="A47" s="103" t="s">
        <v>312</v>
      </c>
    </row>
    <row r="48" ht="12.75">
      <c r="A48" s="104"/>
    </row>
    <row r="49" ht="12.75">
      <c r="A49" s="104"/>
    </row>
    <row r="50" ht="13.5" thickBot="1">
      <c r="A50" s="105"/>
    </row>
  </sheetData>
  <sheetProtection/>
  <mergeCells count="46">
    <mergeCell ref="C33:D33"/>
    <mergeCell ref="C34:D34"/>
    <mergeCell ref="C32:D32"/>
    <mergeCell ref="A15:A17"/>
    <mergeCell ref="A18:A20"/>
    <mergeCell ref="A21:A46"/>
    <mergeCell ref="C38:D38"/>
    <mergeCell ref="C17:D17"/>
    <mergeCell ref="B31:C31"/>
    <mergeCell ref="C26:D26"/>
    <mergeCell ref="B3:F3"/>
    <mergeCell ref="C35:D35"/>
    <mergeCell ref="C36:D36"/>
    <mergeCell ref="C37:D37"/>
    <mergeCell ref="C27:D27"/>
    <mergeCell ref="C30:D30"/>
    <mergeCell ref="C15:D15"/>
    <mergeCell ref="C16:D16"/>
    <mergeCell ref="C23:D23"/>
    <mergeCell ref="C21:D21"/>
    <mergeCell ref="B2:C2"/>
    <mergeCell ref="C25:D25"/>
    <mergeCell ref="C22:D22"/>
    <mergeCell ref="C29:D29"/>
    <mergeCell ref="C18:D18"/>
    <mergeCell ref="C19:D19"/>
    <mergeCell ref="C20:D20"/>
    <mergeCell ref="B28:C28"/>
    <mergeCell ref="C7:D7"/>
    <mergeCell ref="C6:D6"/>
    <mergeCell ref="B13:C13"/>
    <mergeCell ref="C5:D5"/>
    <mergeCell ref="C9:D9"/>
    <mergeCell ref="B10:D10"/>
    <mergeCell ref="B14:F14"/>
    <mergeCell ref="C24:D24"/>
    <mergeCell ref="A47:A50"/>
    <mergeCell ref="E10:F10"/>
    <mergeCell ref="B1:C1"/>
    <mergeCell ref="A2:A4"/>
    <mergeCell ref="A5:A7"/>
    <mergeCell ref="A8:A9"/>
    <mergeCell ref="A10:A12"/>
    <mergeCell ref="A13:A14"/>
    <mergeCell ref="C4:D4"/>
    <mergeCell ref="C8:D8"/>
  </mergeCells>
  <printOptions/>
  <pageMargins left="0.5" right="0.25" top="0.5" bottom="0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Layout" workbookViewId="0" topLeftCell="A19">
      <selection activeCell="C42" sqref="C42:C44"/>
    </sheetView>
  </sheetViews>
  <sheetFormatPr defaultColWidth="9.140625" defaultRowHeight="12.75"/>
  <cols>
    <col min="1" max="1" width="31.421875" style="0" customWidth="1"/>
    <col min="2" max="2" width="6.7109375" style="0" customWidth="1"/>
    <col min="3" max="3" width="29.00390625" style="0" customWidth="1"/>
    <col min="4" max="4" width="7.7109375" style="20" customWidth="1"/>
    <col min="5" max="5" width="10.421875" style="0" customWidth="1"/>
    <col min="6" max="6" width="10.57421875" style="0" customWidth="1"/>
  </cols>
  <sheetData>
    <row r="1" spans="1:6" ht="132.75" customHeight="1" thickBot="1">
      <c r="A1" s="60" t="s">
        <v>302</v>
      </c>
      <c r="B1" s="129" t="s">
        <v>297</v>
      </c>
      <c r="C1" s="130"/>
      <c r="D1" s="71" t="s">
        <v>89</v>
      </c>
      <c r="E1" s="44" t="s">
        <v>298</v>
      </c>
      <c r="F1" s="61" t="s">
        <v>299</v>
      </c>
    </row>
    <row r="2" spans="1:6" ht="12.75">
      <c r="A2" s="143">
        <f>'HBs &amp; tubs'!A2:A4</f>
        <v>0</v>
      </c>
      <c r="B2" s="179" t="s">
        <v>105</v>
      </c>
      <c r="C2" s="123"/>
      <c r="D2" s="16">
        <v>8</v>
      </c>
      <c r="E2" s="68" t="s">
        <v>28</v>
      </c>
      <c r="F2" s="68" t="s">
        <v>29</v>
      </c>
    </row>
    <row r="3" spans="1:6" ht="12.75">
      <c r="A3" s="144"/>
      <c r="B3" s="9" t="s">
        <v>267</v>
      </c>
      <c r="C3" s="6" t="s">
        <v>268</v>
      </c>
      <c r="D3" s="25"/>
      <c r="E3" s="27"/>
      <c r="F3" s="96">
        <f>$D$2*E3</f>
        <v>0</v>
      </c>
    </row>
    <row r="4" spans="1:6" ht="13.5" thickBot="1">
      <c r="A4" s="145"/>
      <c r="B4" s="9" t="s">
        <v>269</v>
      </c>
      <c r="C4" s="117" t="s">
        <v>270</v>
      </c>
      <c r="D4" s="121"/>
      <c r="E4" s="27"/>
      <c r="F4" s="96">
        <f aca="true" t="shared" si="0" ref="F4:F15">$D$2*E4</f>
        <v>0</v>
      </c>
    </row>
    <row r="5" spans="1:6" ht="12.75">
      <c r="A5" s="106" t="s">
        <v>324</v>
      </c>
      <c r="B5" s="9" t="s">
        <v>271</v>
      </c>
      <c r="C5" s="180" t="s">
        <v>272</v>
      </c>
      <c r="D5" s="181"/>
      <c r="E5" s="27"/>
      <c r="F5" s="96">
        <f t="shared" si="0"/>
        <v>0</v>
      </c>
    </row>
    <row r="6" spans="1:6" ht="12.75">
      <c r="A6" s="107"/>
      <c r="B6" s="7" t="s">
        <v>238</v>
      </c>
      <c r="C6" s="180" t="s">
        <v>239</v>
      </c>
      <c r="D6" s="181"/>
      <c r="E6" s="27"/>
      <c r="F6" s="96">
        <f t="shared" si="0"/>
        <v>0</v>
      </c>
    </row>
    <row r="7" spans="1:6" ht="13.5" thickBot="1">
      <c r="A7" s="108"/>
      <c r="B7" s="9" t="s">
        <v>273</v>
      </c>
      <c r="C7" s="117" t="s">
        <v>274</v>
      </c>
      <c r="D7" s="121"/>
      <c r="E7" s="27"/>
      <c r="F7" s="96">
        <f t="shared" si="0"/>
        <v>0</v>
      </c>
    </row>
    <row r="8" spans="1:6" ht="12.75">
      <c r="A8" s="103" t="s">
        <v>303</v>
      </c>
      <c r="B8" s="9" t="s">
        <v>275</v>
      </c>
      <c r="C8" s="32" t="s">
        <v>277</v>
      </c>
      <c r="D8" s="17"/>
      <c r="E8" s="27"/>
      <c r="F8" s="96">
        <f t="shared" si="0"/>
        <v>0</v>
      </c>
    </row>
    <row r="9" spans="1:6" ht="13.5" thickBot="1">
      <c r="A9" s="105"/>
      <c r="B9" s="9" t="s">
        <v>276</v>
      </c>
      <c r="C9" s="180" t="s">
        <v>278</v>
      </c>
      <c r="D9" s="181"/>
      <c r="E9" s="27"/>
      <c r="F9" s="96">
        <f t="shared" si="0"/>
        <v>0</v>
      </c>
    </row>
    <row r="10" spans="1:6" ht="12.75">
      <c r="A10" s="146">
        <f>'HBs &amp; tubs'!A10:A12</f>
        <v>0</v>
      </c>
      <c r="B10" s="9" t="s">
        <v>240</v>
      </c>
      <c r="C10" s="117" t="s">
        <v>241</v>
      </c>
      <c r="D10" s="121"/>
      <c r="E10" s="27"/>
      <c r="F10" s="96">
        <f t="shared" si="0"/>
        <v>0</v>
      </c>
    </row>
    <row r="11" spans="1:6" ht="12.75">
      <c r="A11" s="147"/>
      <c r="B11" s="9" t="s">
        <v>143</v>
      </c>
      <c r="C11" s="180" t="s">
        <v>242</v>
      </c>
      <c r="D11" s="181"/>
      <c r="E11" s="27"/>
      <c r="F11" s="96">
        <f t="shared" si="0"/>
        <v>0</v>
      </c>
    </row>
    <row r="12" spans="1:6" ht="13.5" thickBot="1">
      <c r="A12" s="148"/>
      <c r="B12" s="9" t="s">
        <v>279</v>
      </c>
      <c r="C12" s="117" t="s">
        <v>280</v>
      </c>
      <c r="D12" s="121"/>
      <c r="E12" s="27"/>
      <c r="F12" s="96">
        <f t="shared" si="0"/>
        <v>0</v>
      </c>
    </row>
    <row r="13" spans="1:6" ht="12.75">
      <c r="A13" s="103" t="s">
        <v>304</v>
      </c>
      <c r="B13" s="9" t="s">
        <v>40</v>
      </c>
      <c r="C13" s="117" t="s">
        <v>243</v>
      </c>
      <c r="D13" s="121"/>
      <c r="E13" s="27"/>
      <c r="F13" s="96">
        <f t="shared" si="0"/>
        <v>0</v>
      </c>
    </row>
    <row r="14" spans="1:6" ht="13.5" thickBot="1">
      <c r="A14" s="105"/>
      <c r="B14" s="9" t="s">
        <v>282</v>
      </c>
      <c r="C14" s="6" t="s">
        <v>281</v>
      </c>
      <c r="D14" s="25"/>
      <c r="E14" s="27"/>
      <c r="F14" s="96">
        <f t="shared" si="0"/>
        <v>0</v>
      </c>
    </row>
    <row r="15" spans="1:6" ht="12.75">
      <c r="A15" s="146">
        <f>'HBs &amp; tubs'!A15:A17</f>
        <v>0</v>
      </c>
      <c r="B15" s="9" t="s">
        <v>283</v>
      </c>
      <c r="C15" s="117" t="s">
        <v>284</v>
      </c>
      <c r="D15" s="121"/>
      <c r="E15" s="27"/>
      <c r="F15" s="96">
        <f t="shared" si="0"/>
        <v>0</v>
      </c>
    </row>
    <row r="16" spans="1:6" ht="12.75">
      <c r="A16" s="147"/>
      <c r="B16" s="179" t="s">
        <v>285</v>
      </c>
      <c r="C16" s="123"/>
      <c r="D16" s="16">
        <v>10</v>
      </c>
      <c r="E16" s="68" t="s">
        <v>28</v>
      </c>
      <c r="F16" s="68" t="s">
        <v>29</v>
      </c>
    </row>
    <row r="17" spans="1:6" ht="13.5" thickBot="1">
      <c r="A17" s="148"/>
      <c r="B17" s="7" t="s">
        <v>147</v>
      </c>
      <c r="C17" s="6" t="s">
        <v>144</v>
      </c>
      <c r="D17" s="17"/>
      <c r="E17" s="27"/>
      <c r="F17" s="95">
        <f>$D$16*E17</f>
        <v>0</v>
      </c>
    </row>
    <row r="18" spans="1:6" ht="12.75">
      <c r="A18" s="146">
        <f>'HBs &amp; tubs'!A18:A20</f>
        <v>0</v>
      </c>
      <c r="B18" s="7" t="s">
        <v>148</v>
      </c>
      <c r="C18" s="6" t="s">
        <v>145</v>
      </c>
      <c r="D18" s="17"/>
      <c r="E18" s="27"/>
      <c r="F18" s="95">
        <f>$D$16*E18</f>
        <v>0</v>
      </c>
    </row>
    <row r="19" spans="1:6" ht="12.75">
      <c r="A19" s="147"/>
      <c r="B19" s="7" t="s">
        <v>149</v>
      </c>
      <c r="C19" s="32" t="s">
        <v>247</v>
      </c>
      <c r="D19" s="17"/>
      <c r="E19" s="27"/>
      <c r="F19" s="95">
        <f>$D$16*E19</f>
        <v>0</v>
      </c>
    </row>
    <row r="20" spans="1:6" ht="13.5" thickBot="1">
      <c r="A20" s="148"/>
      <c r="B20" s="179" t="s">
        <v>114</v>
      </c>
      <c r="C20" s="123"/>
      <c r="D20" s="16">
        <v>10</v>
      </c>
      <c r="E20" s="68" t="s">
        <v>28</v>
      </c>
      <c r="F20" s="98" t="s">
        <v>29</v>
      </c>
    </row>
    <row r="21" spans="1:6" ht="12.75" customHeight="1">
      <c r="A21" s="100" t="s">
        <v>306</v>
      </c>
      <c r="B21" s="52" t="s">
        <v>41</v>
      </c>
      <c r="C21" s="117" t="s">
        <v>137</v>
      </c>
      <c r="D21" s="121"/>
      <c r="E21" s="27"/>
      <c r="F21" s="95">
        <f>D20*E21</f>
        <v>0</v>
      </c>
    </row>
    <row r="22" spans="1:6" ht="12.75">
      <c r="A22" s="101"/>
      <c r="B22" s="52" t="s">
        <v>42</v>
      </c>
      <c r="C22" s="117" t="s">
        <v>117</v>
      </c>
      <c r="D22" s="121"/>
      <c r="E22" s="27"/>
      <c r="F22" s="95">
        <f>D20*E22</f>
        <v>0</v>
      </c>
    </row>
    <row r="23" spans="1:6" ht="12.75">
      <c r="A23" s="101"/>
      <c r="B23" s="119" t="s">
        <v>202</v>
      </c>
      <c r="C23" s="120"/>
      <c r="D23" s="31">
        <v>20</v>
      </c>
      <c r="E23" s="68" t="s">
        <v>28</v>
      </c>
      <c r="F23" s="68" t="s">
        <v>29</v>
      </c>
    </row>
    <row r="24" spans="1:6" ht="12.75">
      <c r="A24" s="101"/>
      <c r="B24" s="57" t="s">
        <v>286</v>
      </c>
      <c r="C24" s="117" t="s">
        <v>289</v>
      </c>
      <c r="D24" s="121"/>
      <c r="E24" s="27"/>
      <c r="F24" s="95">
        <f>$D$23*E24</f>
        <v>0</v>
      </c>
    </row>
    <row r="25" spans="1:6" ht="12.75">
      <c r="A25" s="101"/>
      <c r="B25" s="57" t="s">
        <v>287</v>
      </c>
      <c r="C25" s="142" t="s">
        <v>288</v>
      </c>
      <c r="D25" s="153"/>
      <c r="E25" s="27"/>
      <c r="F25" s="95">
        <f>$D$23*E25</f>
        <v>0</v>
      </c>
    </row>
    <row r="26" spans="1:6" ht="12.75">
      <c r="A26" s="101"/>
      <c r="B26" s="52" t="s">
        <v>244</v>
      </c>
      <c r="C26" s="142" t="s">
        <v>250</v>
      </c>
      <c r="D26" s="182"/>
      <c r="E26" s="27"/>
      <c r="F26" s="95">
        <f>$D$23*E26</f>
        <v>0</v>
      </c>
    </row>
    <row r="27" spans="1:6" ht="12.75">
      <c r="A27" s="101"/>
      <c r="B27" s="122" t="s">
        <v>226</v>
      </c>
      <c r="C27" s="123"/>
      <c r="D27" s="70"/>
      <c r="E27" s="69" t="s">
        <v>28</v>
      </c>
      <c r="F27" s="68" t="s">
        <v>29</v>
      </c>
    </row>
    <row r="28" spans="1:6" ht="12.75">
      <c r="A28" s="101"/>
      <c r="B28" s="79" t="s">
        <v>315</v>
      </c>
      <c r="C28" s="78"/>
      <c r="D28" s="80"/>
      <c r="E28" s="66"/>
      <c r="F28" s="66"/>
    </row>
    <row r="29" spans="1:6" ht="12.75">
      <c r="A29" s="101"/>
      <c r="B29" s="72" t="s">
        <v>227</v>
      </c>
      <c r="C29" s="37" t="s">
        <v>230</v>
      </c>
      <c r="D29" s="39">
        <v>25</v>
      </c>
      <c r="E29" s="27"/>
      <c r="F29" s="95">
        <f>D29*E29</f>
        <v>0</v>
      </c>
    </row>
    <row r="30" spans="1:6" ht="12.75">
      <c r="A30" s="101"/>
      <c r="B30" s="52" t="s">
        <v>228</v>
      </c>
      <c r="C30" s="6" t="s">
        <v>231</v>
      </c>
      <c r="D30" s="18">
        <v>50</v>
      </c>
      <c r="E30" s="27"/>
      <c r="F30" s="95">
        <f>D30*E30</f>
        <v>0</v>
      </c>
    </row>
    <row r="31" spans="1:6" ht="13.5" thickBot="1">
      <c r="A31" s="101"/>
      <c r="B31" s="52" t="s">
        <v>229</v>
      </c>
      <c r="C31" s="6" t="s">
        <v>232</v>
      </c>
      <c r="D31" s="18">
        <v>100</v>
      </c>
      <c r="E31" s="48"/>
      <c r="F31" s="97">
        <f>D31*E31</f>
        <v>0</v>
      </c>
    </row>
    <row r="32" spans="1:6" ht="22.5" customHeight="1" thickBot="1">
      <c r="A32" s="101"/>
      <c r="B32" s="176" t="s">
        <v>317</v>
      </c>
      <c r="C32" s="177"/>
      <c r="D32" s="178"/>
      <c r="E32" s="99">
        <f>SUM(E3:E15,E17:E19,E21:E22,E24:E26,E29:E31)</f>
        <v>0</v>
      </c>
      <c r="F32" s="91">
        <f>SUM(F3:F15,F17:F19,F21:F22,F24:F26,F29:F31)</f>
        <v>0</v>
      </c>
    </row>
    <row r="33" spans="1:6" ht="21" customHeight="1" thickBot="1">
      <c r="A33" s="101"/>
      <c r="B33" s="176" t="s">
        <v>319</v>
      </c>
      <c r="C33" s="177"/>
      <c r="D33" s="178"/>
      <c r="E33" s="99">
        <f>flats!E39</f>
        <v>0</v>
      </c>
      <c r="F33" s="91">
        <f>flats!F39</f>
        <v>0</v>
      </c>
    </row>
    <row r="34" spans="1:6" ht="20.25" customHeight="1" thickBot="1">
      <c r="A34" s="101"/>
      <c r="B34" s="176" t="s">
        <v>318</v>
      </c>
      <c r="C34" s="177"/>
      <c r="D34" s="178"/>
      <c r="E34" s="99">
        <f>pots!E44</f>
        <v>0</v>
      </c>
      <c r="F34" s="91">
        <f>pots!F44</f>
        <v>0</v>
      </c>
    </row>
    <row r="35" spans="1:6" ht="20.25" customHeight="1" thickBot="1">
      <c r="A35" s="101"/>
      <c r="B35" s="176" t="s">
        <v>320</v>
      </c>
      <c r="C35" s="177"/>
      <c r="D35" s="178"/>
      <c r="E35" s="99">
        <f>'vegetables &amp; fruits'!E27</f>
        <v>0</v>
      </c>
      <c r="F35" s="91">
        <f>'vegetables &amp; fruits'!F27</f>
        <v>0</v>
      </c>
    </row>
    <row r="36" spans="1:6" ht="22.5" customHeight="1" thickBot="1">
      <c r="A36" s="101"/>
      <c r="B36" s="176" t="s">
        <v>321</v>
      </c>
      <c r="C36" s="177"/>
      <c r="D36" s="178"/>
      <c r="E36" s="99">
        <f>'HBs &amp; tubs'!E45</f>
        <v>0</v>
      </c>
      <c r="F36" s="91">
        <f>'HBs &amp; tubs'!F45</f>
        <v>0</v>
      </c>
    </row>
    <row r="37" spans="1:6" ht="21.75" customHeight="1" thickBot="1">
      <c r="A37" s="101"/>
      <c r="B37" s="176" t="s">
        <v>322</v>
      </c>
      <c r="C37" s="177"/>
      <c r="D37" s="178"/>
      <c r="E37" s="99">
        <f>SUM(E32:E36)</f>
        <v>0</v>
      </c>
      <c r="F37" s="99">
        <f>SUM(F32:F36)</f>
        <v>0</v>
      </c>
    </row>
    <row r="38" spans="1:6" ht="12.75">
      <c r="A38" s="101"/>
      <c r="E38" s="5"/>
      <c r="F38" s="1"/>
    </row>
    <row r="39" ht="12.75">
      <c r="A39" s="101"/>
    </row>
    <row r="40" ht="12.75">
      <c r="A40" s="101"/>
    </row>
    <row r="41" ht="13.5" thickBot="1">
      <c r="A41" s="102"/>
    </row>
    <row r="42" ht="12.75">
      <c r="A42" s="103" t="s">
        <v>313</v>
      </c>
    </row>
    <row r="43" ht="12.75">
      <c r="A43" s="104"/>
    </row>
    <row r="44" ht="12.75">
      <c r="A44" s="104"/>
    </row>
    <row r="45" ht="13.5" thickBot="1">
      <c r="A45" s="105"/>
    </row>
  </sheetData>
  <sheetProtection/>
  <mergeCells count="36">
    <mergeCell ref="C4:D4"/>
    <mergeCell ref="C7:D7"/>
    <mergeCell ref="C10:D10"/>
    <mergeCell ref="C6:D6"/>
    <mergeCell ref="B1:C1"/>
    <mergeCell ref="C9:D9"/>
    <mergeCell ref="A42:A45"/>
    <mergeCell ref="B32:D32"/>
    <mergeCell ref="B27:C27"/>
    <mergeCell ref="C26:D26"/>
    <mergeCell ref="B2:C2"/>
    <mergeCell ref="C15:D15"/>
    <mergeCell ref="C22:D22"/>
    <mergeCell ref="B20:C20"/>
    <mergeCell ref="C21:D21"/>
    <mergeCell ref="C5:D5"/>
    <mergeCell ref="C11:D11"/>
    <mergeCell ref="C12:D12"/>
    <mergeCell ref="C13:D13"/>
    <mergeCell ref="B23:C23"/>
    <mergeCell ref="A2:A4"/>
    <mergeCell ref="A5:A7"/>
    <mergeCell ref="A8:A9"/>
    <mergeCell ref="A10:A12"/>
    <mergeCell ref="A13:A14"/>
    <mergeCell ref="A18:A20"/>
    <mergeCell ref="A15:A17"/>
    <mergeCell ref="B33:D33"/>
    <mergeCell ref="B34:D34"/>
    <mergeCell ref="B35:D35"/>
    <mergeCell ref="B36:D36"/>
    <mergeCell ref="B37:D37"/>
    <mergeCell ref="A21:A41"/>
    <mergeCell ref="C24:D24"/>
    <mergeCell ref="C25:D25"/>
    <mergeCell ref="B16:C16"/>
  </mergeCells>
  <printOptions/>
  <pageMargins left="0.5" right="0.25" top="0.5" bottom="0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Gertens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Stacie Angell</dc:creator>
  <cp:keywords/>
  <dc:description/>
  <cp:lastModifiedBy>JOHNSON</cp:lastModifiedBy>
  <cp:lastPrinted>2014-02-18T00:36:58Z</cp:lastPrinted>
  <dcterms:created xsi:type="dcterms:W3CDTF">2007-10-19T16:21:16Z</dcterms:created>
  <dcterms:modified xsi:type="dcterms:W3CDTF">2014-02-21T02:38:11Z</dcterms:modified>
  <cp:category/>
  <cp:version/>
  <cp:contentType/>
  <cp:contentStatus/>
</cp:coreProperties>
</file>